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ADF3F6FC-AAD4-4D50-B92A-E82A37BF7444}" xr6:coauthVersionLast="36" xr6:coauthVersionMax="47" xr10:uidLastSave="{00000000-0000-0000-0000-000000000000}"/>
  <bookViews>
    <workbookView xWindow="38280" yWindow="-135" windowWidth="38640" windowHeight="21120" xr2:uid="{5F2B59CD-A446-4992-B4CD-782529D95D9C}"/>
  </bookViews>
  <sheets>
    <sheet name="Arkusz1" sheetId="1" r:id="rId1"/>
  </sheets>
  <definedNames>
    <definedName name="Print_Area" localSheetId="0">Arkusz1!$A$1:$I$44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H4" i="1" s="1"/>
  <c r="I4" i="1" s="1"/>
  <c r="G16" i="1"/>
  <c r="H16" i="1" s="1"/>
  <c r="I16" i="1" s="1"/>
  <c r="A5" i="1"/>
  <c r="A4" i="1"/>
  <c r="G42" i="1"/>
  <c r="H42" i="1" s="1"/>
  <c r="I42" i="1" s="1"/>
  <c r="G40" i="1"/>
  <c r="H40" i="1" s="1"/>
  <c r="G7" i="1"/>
  <c r="H7" i="1"/>
  <c r="I7" i="1"/>
  <c r="G31" i="1"/>
  <c r="H31" i="1"/>
  <c r="I31" i="1" s="1"/>
  <c r="G19" i="1"/>
  <c r="H19" i="1"/>
  <c r="G9" i="1"/>
  <c r="G8" i="1"/>
  <c r="H8" i="1"/>
  <c r="I8" i="1" s="1"/>
  <c r="G26" i="1"/>
  <c r="H26" i="1"/>
  <c r="I26" i="1" s="1"/>
  <c r="G18" i="1"/>
  <c r="H18" i="1"/>
  <c r="I18" i="1" s="1"/>
  <c r="G17" i="1"/>
  <c r="H17" i="1"/>
  <c r="I17" i="1" s="1"/>
  <c r="G24" i="1"/>
  <c r="H24" i="1"/>
  <c r="G41" i="1"/>
  <c r="H41" i="1" s="1"/>
  <c r="I41" i="1" s="1"/>
  <c r="G38" i="1"/>
  <c r="H38" i="1"/>
  <c r="I38" i="1" s="1"/>
  <c r="G21" i="1"/>
  <c r="H21" i="1" s="1"/>
  <c r="G32" i="1"/>
  <c r="H32" i="1" s="1"/>
  <c r="I32" i="1" s="1"/>
  <c r="G5" i="1"/>
  <c r="H5" i="1" s="1"/>
  <c r="I5" i="1" s="1"/>
  <c r="G37" i="1"/>
  <c r="H37" i="1" s="1"/>
  <c r="I37" i="1" s="1"/>
  <c r="G27" i="1"/>
  <c r="H27" i="1"/>
  <c r="G36" i="1"/>
  <c r="H36" i="1"/>
  <c r="G28" i="1"/>
  <c r="H28" i="1"/>
  <c r="I28" i="1"/>
  <c r="G6" i="1"/>
  <c r="H6" i="1"/>
  <c r="I6" i="1" s="1"/>
  <c r="G33" i="1"/>
  <c r="H33" i="1" s="1"/>
  <c r="G11" i="1"/>
  <c r="H11" i="1" s="1"/>
  <c r="G29" i="1"/>
  <c r="H29" i="1" s="1"/>
  <c r="G23" i="1"/>
  <c r="H23" i="1"/>
  <c r="G25" i="1"/>
  <c r="H25" i="1" s="1"/>
  <c r="G35" i="1"/>
  <c r="H35" i="1" s="1"/>
  <c r="G39" i="1"/>
  <c r="H39" i="1" s="1"/>
  <c r="G10" i="1"/>
  <c r="H10" i="1"/>
  <c r="G30" i="1"/>
  <c r="H30" i="1"/>
  <c r="G14" i="1"/>
  <c r="H14" i="1"/>
  <c r="G12" i="1"/>
  <c r="H12" i="1"/>
  <c r="G13" i="1"/>
  <c r="H13" i="1" s="1"/>
  <c r="I13" i="1" s="1"/>
  <c r="G15" i="1"/>
  <c r="H15" i="1"/>
  <c r="G34" i="1"/>
  <c r="I34" i="1" s="1"/>
  <c r="H34" i="1"/>
  <c r="G20" i="1"/>
  <c r="H20" i="1" s="1"/>
  <c r="G22" i="1"/>
  <c r="H22" i="1"/>
  <c r="I19" i="1" l="1"/>
  <c r="I23" i="1"/>
  <c r="I36" i="1"/>
  <c r="I15" i="1"/>
  <c r="I24" i="1"/>
  <c r="I11" i="1"/>
  <c r="I12" i="1"/>
  <c r="I20" i="1"/>
  <c r="I14" i="1"/>
  <c r="I25" i="1"/>
  <c r="I10" i="1"/>
  <c r="I40" i="1"/>
  <c r="I27" i="1"/>
  <c r="I22" i="1"/>
  <c r="H9" i="1"/>
  <c r="I9" i="1" s="1"/>
  <c r="I35" i="1"/>
  <c r="I21" i="1"/>
  <c r="I30" i="1"/>
  <c r="I39" i="1"/>
  <c r="I33" i="1"/>
  <c r="I29" i="1"/>
  <c r="G43" i="1"/>
  <c r="H43" i="1" l="1"/>
  <c r="I43" i="1" s="1"/>
  <c r="G44" i="1"/>
  <c r="H44" i="1" l="1"/>
  <c r="I44" i="1" s="1"/>
</calcChain>
</file>

<file path=xl/sharedStrings.xml><?xml version="1.0" encoding="utf-8"?>
<sst xmlns="http://schemas.openxmlformats.org/spreadsheetml/2006/main" count="130" uniqueCount="95">
  <si>
    <t>ilość</t>
  </si>
  <si>
    <t>Przycisk kasety dyspozycji</t>
  </si>
  <si>
    <t>Rolka drzwi automatycznych</t>
  </si>
  <si>
    <t>Kurtyna świetlna</t>
  </si>
  <si>
    <t>Przeciwkontakty drzwi</t>
  </si>
  <si>
    <t>Amortyzator drzwi szybowych</t>
  </si>
  <si>
    <t>Linka napędu drzwi</t>
  </si>
  <si>
    <t>Pasek napędu drzwi</t>
  </si>
  <si>
    <t>Fotokomórka</t>
  </si>
  <si>
    <t>Sprężyna drzwi</t>
  </si>
  <si>
    <t>Suwak kabinowy</t>
  </si>
  <si>
    <t>Suwak drzwi</t>
  </si>
  <si>
    <t>Kontakt drzwi</t>
  </si>
  <si>
    <t>Przekaźnik 24/48 V</t>
  </si>
  <si>
    <t>Lina nośna fi 8</t>
  </si>
  <si>
    <t>Lina nośna w otulinie</t>
  </si>
  <si>
    <t>Lina nośna fi 10</t>
  </si>
  <si>
    <t>Lina nośna fi 12</t>
  </si>
  <si>
    <t>Silnik drzwi kabinowych</t>
  </si>
  <si>
    <t>Ogranicznik prędkości</t>
  </si>
  <si>
    <t>Próg aluminiowy drzwi</t>
  </si>
  <si>
    <t>jednostka miary</t>
  </si>
  <si>
    <t>szt</t>
  </si>
  <si>
    <t>mb</t>
  </si>
  <si>
    <t>Razem</t>
  </si>
  <si>
    <t>Obciążka linki ogranicznika</t>
  </si>
  <si>
    <t>Sterownik główny dźwigu</t>
  </si>
  <si>
    <t>Płyta transmisji piętrowej</t>
  </si>
  <si>
    <t>Stycznik aparatury sterowej</t>
  </si>
  <si>
    <t>Rezystor hamowania</t>
  </si>
  <si>
    <t>Wykładzina kabiny</t>
  </si>
  <si>
    <t>Luzownik dźwigu</t>
  </si>
  <si>
    <t xml:space="preserve">Lp. </t>
  </si>
  <si>
    <t>Wartość netto</t>
  </si>
  <si>
    <t>Kwota brutto</t>
  </si>
  <si>
    <t>30000274</t>
  </si>
  <si>
    <t>30000275</t>
  </si>
  <si>
    <t>30000276</t>
  </si>
  <si>
    <t>30000277</t>
  </si>
  <si>
    <t>30000278</t>
  </si>
  <si>
    <t>30000279</t>
  </si>
  <si>
    <t>30000280</t>
  </si>
  <si>
    <t>30000281</t>
  </si>
  <si>
    <t>30000282</t>
  </si>
  <si>
    <t>30000283</t>
  </si>
  <si>
    <t>30000284</t>
  </si>
  <si>
    <t>30000285</t>
  </si>
  <si>
    <t>30000286</t>
  </si>
  <si>
    <t>30000287</t>
  </si>
  <si>
    <t>30000288</t>
  </si>
  <si>
    <t>30000289</t>
  </si>
  <si>
    <t>30000290</t>
  </si>
  <si>
    <t>30000291</t>
  </si>
  <si>
    <t>30000293</t>
  </si>
  <si>
    <t>30000294</t>
  </si>
  <si>
    <t>30000295</t>
  </si>
  <si>
    <t>30000296</t>
  </si>
  <si>
    <t>30000297</t>
  </si>
  <si>
    <t>30000298</t>
  </si>
  <si>
    <t>30000299</t>
  </si>
  <si>
    <t>30000300</t>
  </si>
  <si>
    <t>30000301</t>
  </si>
  <si>
    <t>30000302</t>
  </si>
  <si>
    <t>30000303</t>
  </si>
  <si>
    <t>30000304</t>
  </si>
  <si>
    <t>30000305</t>
  </si>
  <si>
    <t>30000306</t>
  </si>
  <si>
    <t>30000307</t>
  </si>
  <si>
    <t>30000308</t>
  </si>
  <si>
    <t>30000310</t>
  </si>
  <si>
    <t>30000311</t>
  </si>
  <si>
    <t>Nr produktu SAP</t>
  </si>
  <si>
    <t>Falownik</t>
  </si>
  <si>
    <t>Napęd drzwi kabinowych,kpl</t>
  </si>
  <si>
    <t>Oświetlenie kabiny(AW),kpl.</t>
  </si>
  <si>
    <t>Panel dyspozycji, kpl.</t>
  </si>
  <si>
    <t>Pasy nośne Otis</t>
  </si>
  <si>
    <t>System łączności głosowej z kabiną, kpl.</t>
  </si>
  <si>
    <t>Kaseta sterowania jazdy,dach kabiny</t>
  </si>
  <si>
    <t>Kaseta sterowania jazdy,podszybie</t>
  </si>
  <si>
    <t>Roboczogodzina, konserw. i napr. dźwigów</t>
  </si>
  <si>
    <r>
      <t>Lustro na ścianę kabiny do 1m</t>
    </r>
    <r>
      <rPr>
        <vertAlign val="superscript"/>
        <sz val="10"/>
        <rFont val="Verdana"/>
        <family val="2"/>
        <charset val="238"/>
      </rPr>
      <t>2</t>
    </r>
  </si>
  <si>
    <r>
      <t>Lustro na ścianę kabiny od 1m</t>
    </r>
    <r>
      <rPr>
        <vertAlign val="superscript"/>
        <sz val="10"/>
        <rFont val="Verdana"/>
        <family val="2"/>
        <charset val="238"/>
      </rPr>
      <t>2</t>
    </r>
    <r>
      <rPr>
        <sz val="10"/>
        <rFont val="Verdana"/>
        <family val="2"/>
        <charset val="238"/>
      </rPr>
      <t xml:space="preserve"> do 2m</t>
    </r>
    <r>
      <rPr>
        <vertAlign val="superscript"/>
        <sz val="10"/>
        <rFont val="Verdana"/>
        <family val="2"/>
        <charset val="238"/>
      </rPr>
      <t>2</t>
    </r>
  </si>
  <si>
    <t xml:space="preserve">
</t>
  </si>
  <si>
    <t>%</t>
  </si>
  <si>
    <t>Rh</t>
  </si>
  <si>
    <t>Hamulec Orona, kpl.</t>
  </si>
  <si>
    <t>VAT 23%</t>
  </si>
  <si>
    <t>Konserwacja i utrzymanie w stałej sprawności technicznej dźwigów, suwnic, urządzeń do przemieszczania osób niepełnosprawnych oraz żurawi zainstalowanych na terenie AGH w Krakowie</t>
  </si>
  <si>
    <t>zał. 1B - kalkulacja cenowa - MATERIAŁY i ROBOCIZNA</t>
  </si>
  <si>
    <t xml:space="preserve">Cena netto </t>
  </si>
  <si>
    <r>
      <t>Pozostałe mater. i urządz. dźwigowe</t>
    </r>
    <r>
      <rPr>
        <vertAlign val="superscript"/>
        <sz val="10"/>
        <rFont val="Verdana"/>
        <family val="2"/>
        <charset val="238"/>
      </rPr>
      <t>*</t>
    </r>
  </si>
  <si>
    <t>Część dźwigu wraz z montażem i utylizacją starej części/Roboczogodzina</t>
  </si>
  <si>
    <t>kpl</t>
  </si>
  <si>
    <r>
      <rPr>
        <vertAlign val="superscript"/>
        <sz val="8"/>
        <rFont val="Verdana"/>
        <family val="2"/>
        <charset val="238"/>
      </rPr>
      <t>*</t>
    </r>
    <r>
      <rPr>
        <sz val="8"/>
        <rFont val="Verdana"/>
        <family val="2"/>
        <charset val="238"/>
      </rPr>
      <t xml:space="preserve"> - wartość za pozostałe materiały i urządzenia niezbędne do naprawy urządzeń ujętych w tabeli 1A (poza tymi na gwarancji) a nieujętych/zdefiniowanych w poz. 10 - 380, tj. 10% wartości kalkulacji cenowej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</si>
</sst>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vertAlign val="superscript"/>
      <sz val="10"/>
      <name val="Verdana"/>
      <family val="2"/>
      <charset val="238"/>
    </font>
    <font>
      <b/>
      <sz val="10"/>
      <name val="Verdana"/>
      <family val="2"/>
      <charset val="238"/>
    </font>
    <font>
      <b/>
      <sz val="12"/>
      <name val="Verdana"/>
      <family val="2"/>
      <charset val="238"/>
    </font>
    <font>
      <sz val="8"/>
      <name val="Verdana"/>
      <family val="2"/>
      <charset val="238"/>
    </font>
    <font>
      <vertAlign val="superscript"/>
      <sz val="8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Border="1" applyAlignment="1">
      <alignment vertical="center"/>
    </xf>
    <xf numFmtId="44" fontId="4" fillId="0" borderId="2" xfId="1" applyFont="1" applyBorder="1" applyAlignment="1">
      <alignment vertical="center"/>
    </xf>
    <xf numFmtId="44" fontId="0" fillId="0" borderId="0" xfId="1" applyFont="1"/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2" xfId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4" fontId="4" fillId="0" borderId="11" xfId="1" applyFont="1" applyBorder="1" applyAlignment="1">
      <alignment vertical="center"/>
    </xf>
    <xf numFmtId="44" fontId="7" fillId="0" borderId="11" xfId="1" applyFont="1" applyBorder="1" applyAlignment="1">
      <alignment vertical="center"/>
    </xf>
    <xf numFmtId="44" fontId="4" fillId="2" borderId="12" xfId="1" applyFont="1" applyFill="1" applyBorder="1" applyAlignment="1">
      <alignment vertical="center"/>
    </xf>
    <xf numFmtId="44" fontId="4" fillId="2" borderId="3" xfId="1" applyFont="1" applyFill="1" applyBorder="1" applyAlignment="1">
      <alignment vertical="center"/>
    </xf>
    <xf numFmtId="44" fontId="7" fillId="2" borderId="9" xfId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44" fontId="4" fillId="3" borderId="11" xfId="0" applyNumberFormat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9200-0D5D-4FD5-858B-7AE54E859A4C}">
  <sheetPr>
    <pageSetUpPr fitToPage="1"/>
  </sheetPr>
  <dimension ref="A1:I45"/>
  <sheetViews>
    <sheetView tabSelected="1" zoomScale="130" zoomScaleNormal="130" workbookViewId="0">
      <selection activeCell="B44" sqref="B44:C44"/>
    </sheetView>
  </sheetViews>
  <sheetFormatPr defaultRowHeight="12.75" x14ac:dyDescent="0.2"/>
  <cols>
    <col min="1" max="1" width="7.42578125" style="3" customWidth="1"/>
    <col min="2" max="2" width="18.85546875" style="3" customWidth="1"/>
    <col min="3" max="3" width="50.85546875" style="9" customWidth="1"/>
    <col min="4" max="4" width="10.140625" style="1" customWidth="1"/>
    <col min="5" max="5" width="15.42578125" customWidth="1"/>
    <col min="6" max="6" width="9.140625" style="1"/>
    <col min="7" max="8" width="15.7109375" style="15" customWidth="1"/>
    <col min="9" max="9" width="16.85546875" style="15" customWidth="1"/>
  </cols>
  <sheetData>
    <row r="1" spans="1:9" ht="34.5" customHeight="1" thickBot="1" x14ac:dyDescent="0.25">
      <c r="A1" s="36" t="s">
        <v>89</v>
      </c>
      <c r="B1" s="37"/>
      <c r="C1" s="37"/>
      <c r="D1" s="37"/>
      <c r="E1" s="37"/>
      <c r="F1" s="37"/>
      <c r="G1" s="37"/>
      <c r="H1" s="37"/>
      <c r="I1" s="38"/>
    </row>
    <row r="2" spans="1:9" ht="34.5" customHeight="1" x14ac:dyDescent="0.2">
      <c r="A2" s="39" t="s">
        <v>88</v>
      </c>
      <c r="B2" s="39"/>
      <c r="C2" s="39"/>
      <c r="D2" s="39"/>
      <c r="E2" s="39"/>
      <c r="F2" s="39"/>
      <c r="G2" s="39"/>
      <c r="H2" s="39"/>
      <c r="I2" s="39"/>
    </row>
    <row r="3" spans="1:9" ht="25.5" x14ac:dyDescent="0.2">
      <c r="A3" s="5" t="s">
        <v>32</v>
      </c>
      <c r="B3" s="5" t="s">
        <v>71</v>
      </c>
      <c r="C3" s="10" t="s">
        <v>92</v>
      </c>
      <c r="D3" s="10" t="s">
        <v>21</v>
      </c>
      <c r="E3" s="11" t="s">
        <v>90</v>
      </c>
      <c r="F3" s="10" t="s">
        <v>0</v>
      </c>
      <c r="G3" s="12" t="s">
        <v>33</v>
      </c>
      <c r="H3" s="12" t="s">
        <v>87</v>
      </c>
      <c r="I3" s="12" t="s">
        <v>34</v>
      </c>
    </row>
    <row r="4" spans="1:9" s="2" customFormat="1" ht="27.75" customHeight="1" x14ac:dyDescent="0.2">
      <c r="A4" s="5">
        <f>1*10</f>
        <v>10</v>
      </c>
      <c r="B4" s="18" t="s">
        <v>35</v>
      </c>
      <c r="C4" s="7" t="s">
        <v>5</v>
      </c>
      <c r="D4" s="5" t="s">
        <v>22</v>
      </c>
      <c r="E4" s="13"/>
      <c r="F4" s="5">
        <v>12</v>
      </c>
      <c r="G4" s="13">
        <f>E4*F4</f>
        <v>0</v>
      </c>
      <c r="H4" s="13">
        <f t="shared" ref="H4:H44" si="0">G4*23%</f>
        <v>0</v>
      </c>
      <c r="I4" s="23">
        <f>G4+H4</f>
        <v>0</v>
      </c>
    </row>
    <row r="5" spans="1:9" s="2" customFormat="1" ht="27.75" customHeight="1" x14ac:dyDescent="0.2">
      <c r="A5" s="5">
        <f>2*10</f>
        <v>20</v>
      </c>
      <c r="B5" s="4" t="s">
        <v>36</v>
      </c>
      <c r="C5" s="7" t="s">
        <v>72</v>
      </c>
      <c r="D5" s="5" t="s">
        <v>22</v>
      </c>
      <c r="E5" s="13"/>
      <c r="F5" s="5">
        <v>36</v>
      </c>
      <c r="G5" s="13">
        <f t="shared" ref="G5:G42" si="1">E5*F5</f>
        <v>0</v>
      </c>
      <c r="H5" s="13">
        <f t="shared" si="0"/>
        <v>0</v>
      </c>
      <c r="I5" s="23">
        <f t="shared" ref="I5:I42" si="2">G5+H5</f>
        <v>0</v>
      </c>
    </row>
    <row r="6" spans="1:9" s="2" customFormat="1" ht="27.75" customHeight="1" x14ac:dyDescent="0.2">
      <c r="A6" s="5">
        <v>30</v>
      </c>
      <c r="B6" s="17" t="s">
        <v>37</v>
      </c>
      <c r="C6" s="7" t="s">
        <v>8</v>
      </c>
      <c r="D6" s="5" t="s">
        <v>22</v>
      </c>
      <c r="E6" s="13"/>
      <c r="F6" s="5">
        <v>2</v>
      </c>
      <c r="G6" s="13">
        <f t="shared" si="1"/>
        <v>0</v>
      </c>
      <c r="H6" s="13">
        <f t="shared" si="0"/>
        <v>0</v>
      </c>
      <c r="I6" s="23">
        <f t="shared" si="2"/>
        <v>0</v>
      </c>
    </row>
    <row r="7" spans="1:9" s="2" customFormat="1" ht="27.75" customHeight="1" x14ac:dyDescent="0.2">
      <c r="A7" s="5">
        <v>40</v>
      </c>
      <c r="B7" s="17"/>
      <c r="C7" s="7" t="s">
        <v>86</v>
      </c>
      <c r="D7" s="5" t="s">
        <v>93</v>
      </c>
      <c r="E7" s="13"/>
      <c r="F7" s="5">
        <v>12</v>
      </c>
      <c r="G7" s="13">
        <f>E7*F7</f>
        <v>0</v>
      </c>
      <c r="H7" s="13">
        <f>G7*23%</f>
        <v>0</v>
      </c>
      <c r="I7" s="23">
        <f>G7+H7</f>
        <v>0</v>
      </c>
    </row>
    <row r="8" spans="1:9" s="2" customFormat="1" ht="27.75" customHeight="1" x14ac:dyDescent="0.2">
      <c r="A8" s="5">
        <v>50</v>
      </c>
      <c r="B8" s="4" t="s">
        <v>38</v>
      </c>
      <c r="C8" s="7" t="s">
        <v>78</v>
      </c>
      <c r="D8" s="5" t="s">
        <v>22</v>
      </c>
      <c r="E8" s="13"/>
      <c r="F8" s="5">
        <v>6</v>
      </c>
      <c r="G8" s="13">
        <f t="shared" si="1"/>
        <v>0</v>
      </c>
      <c r="H8" s="13">
        <f t="shared" si="0"/>
        <v>0</v>
      </c>
      <c r="I8" s="23">
        <f t="shared" si="2"/>
        <v>0</v>
      </c>
    </row>
    <row r="9" spans="1:9" s="2" customFormat="1" ht="27.75" customHeight="1" x14ac:dyDescent="0.2">
      <c r="A9" s="5">
        <v>60</v>
      </c>
      <c r="B9" s="17" t="s">
        <v>39</v>
      </c>
      <c r="C9" s="7" t="s">
        <v>79</v>
      </c>
      <c r="D9" s="5" t="s">
        <v>22</v>
      </c>
      <c r="E9" s="13"/>
      <c r="F9" s="5">
        <v>4</v>
      </c>
      <c r="G9" s="13">
        <f t="shared" si="1"/>
        <v>0</v>
      </c>
      <c r="H9" s="13">
        <f t="shared" si="0"/>
        <v>0</v>
      </c>
      <c r="I9" s="23">
        <f t="shared" si="2"/>
        <v>0</v>
      </c>
    </row>
    <row r="10" spans="1:9" s="2" customFormat="1" ht="27.75" customHeight="1" x14ac:dyDescent="0.2">
      <c r="A10" s="5">
        <v>70</v>
      </c>
      <c r="B10" s="4" t="s">
        <v>40</v>
      </c>
      <c r="C10" s="7" t="s">
        <v>12</v>
      </c>
      <c r="D10" s="5" t="s">
        <v>22</v>
      </c>
      <c r="E10" s="13"/>
      <c r="F10" s="5">
        <v>4</v>
      </c>
      <c r="G10" s="13">
        <f t="shared" ref="G10:G23" si="3">E10*F10</f>
        <v>0</v>
      </c>
      <c r="H10" s="13">
        <f t="shared" ref="H10:H23" si="4">G10*23%</f>
        <v>0</v>
      </c>
      <c r="I10" s="23">
        <f t="shared" ref="I10:I23" si="5">G10+H10</f>
        <v>0</v>
      </c>
    </row>
    <row r="11" spans="1:9" s="2" customFormat="1" ht="27.75" customHeight="1" x14ac:dyDescent="0.2">
      <c r="A11" s="5">
        <v>80</v>
      </c>
      <c r="B11" s="17" t="s">
        <v>41</v>
      </c>
      <c r="C11" s="7" t="s">
        <v>3</v>
      </c>
      <c r="D11" s="5" t="s">
        <v>22</v>
      </c>
      <c r="E11" s="13"/>
      <c r="F11" s="5">
        <v>4</v>
      </c>
      <c r="G11" s="13">
        <f t="shared" si="3"/>
        <v>0</v>
      </c>
      <c r="H11" s="13">
        <f t="shared" si="4"/>
        <v>0</v>
      </c>
      <c r="I11" s="23">
        <f t="shared" si="5"/>
        <v>0</v>
      </c>
    </row>
    <row r="12" spans="1:9" s="2" customFormat="1" ht="27.75" customHeight="1" x14ac:dyDescent="0.2">
      <c r="A12" s="5">
        <v>90</v>
      </c>
      <c r="B12" s="4" t="s">
        <v>42</v>
      </c>
      <c r="C12" s="7" t="s">
        <v>16</v>
      </c>
      <c r="D12" s="5" t="s">
        <v>23</v>
      </c>
      <c r="E12" s="13"/>
      <c r="F12" s="5">
        <v>8</v>
      </c>
      <c r="G12" s="13">
        <f t="shared" si="3"/>
        <v>0</v>
      </c>
      <c r="H12" s="13">
        <f t="shared" si="4"/>
        <v>0</v>
      </c>
      <c r="I12" s="23">
        <f>G12+H12</f>
        <v>0</v>
      </c>
    </row>
    <row r="13" spans="1:9" s="2" customFormat="1" ht="27.75" customHeight="1" x14ac:dyDescent="0.2">
      <c r="A13" s="5">
        <v>100</v>
      </c>
      <c r="B13" s="17" t="s">
        <v>43</v>
      </c>
      <c r="C13" s="7" t="s">
        <v>17</v>
      </c>
      <c r="D13" s="5" t="s">
        <v>23</v>
      </c>
      <c r="E13" s="13"/>
      <c r="F13" s="5">
        <v>4</v>
      </c>
      <c r="G13" s="13">
        <f t="shared" si="3"/>
        <v>0</v>
      </c>
      <c r="H13" s="13">
        <f t="shared" si="4"/>
        <v>0</v>
      </c>
      <c r="I13" s="23">
        <f t="shared" si="5"/>
        <v>0</v>
      </c>
    </row>
    <row r="14" spans="1:9" s="2" customFormat="1" ht="27.75" customHeight="1" x14ac:dyDescent="0.2">
      <c r="A14" s="5">
        <v>110</v>
      </c>
      <c r="B14" s="4" t="s">
        <v>44</v>
      </c>
      <c r="C14" s="7" t="s">
        <v>14</v>
      </c>
      <c r="D14" s="5" t="s">
        <v>23</v>
      </c>
      <c r="E14" s="13"/>
      <c r="F14" s="5">
        <v>4</v>
      </c>
      <c r="G14" s="13">
        <f t="shared" si="3"/>
        <v>0</v>
      </c>
      <c r="H14" s="13">
        <f t="shared" si="4"/>
        <v>0</v>
      </c>
      <c r="I14" s="23">
        <f t="shared" si="5"/>
        <v>0</v>
      </c>
    </row>
    <row r="15" spans="1:9" s="2" customFormat="1" ht="27.75" customHeight="1" x14ac:dyDescent="0.2">
      <c r="A15" s="5">
        <v>120</v>
      </c>
      <c r="B15" s="17" t="s">
        <v>45</v>
      </c>
      <c r="C15" s="7" t="s">
        <v>15</v>
      </c>
      <c r="D15" s="5" t="s">
        <v>23</v>
      </c>
      <c r="E15" s="13"/>
      <c r="F15" s="5">
        <v>30</v>
      </c>
      <c r="G15" s="13">
        <f t="shared" si="3"/>
        <v>0</v>
      </c>
      <c r="H15" s="13">
        <f t="shared" si="4"/>
        <v>0</v>
      </c>
      <c r="I15" s="23">
        <f t="shared" si="5"/>
        <v>0</v>
      </c>
    </row>
    <row r="16" spans="1:9" s="2" customFormat="1" ht="27.75" customHeight="1" x14ac:dyDescent="0.2">
      <c r="A16" s="5">
        <v>130</v>
      </c>
      <c r="B16" s="4" t="s">
        <v>46</v>
      </c>
      <c r="C16" s="7" t="s">
        <v>6</v>
      </c>
      <c r="D16" s="5" t="s">
        <v>22</v>
      </c>
      <c r="E16" s="13"/>
      <c r="F16" s="5">
        <v>15</v>
      </c>
      <c r="G16" s="13">
        <f>E16*F16</f>
        <v>0</v>
      </c>
      <c r="H16" s="13">
        <f>G16*23%</f>
        <v>0</v>
      </c>
      <c r="I16" s="23">
        <f t="shared" si="5"/>
        <v>0</v>
      </c>
    </row>
    <row r="17" spans="1:9" s="2" customFormat="1" ht="27.75" customHeight="1" x14ac:dyDescent="0.2">
      <c r="A17" s="5">
        <v>140</v>
      </c>
      <c r="B17" s="17" t="s">
        <v>47</v>
      </c>
      <c r="C17" s="7" t="s">
        <v>81</v>
      </c>
      <c r="D17" s="5" t="s">
        <v>22</v>
      </c>
      <c r="E17" s="13"/>
      <c r="F17" s="5">
        <v>4</v>
      </c>
      <c r="G17" s="13">
        <f t="shared" si="3"/>
        <v>0</v>
      </c>
      <c r="H17" s="13">
        <f t="shared" si="4"/>
        <v>0</v>
      </c>
      <c r="I17" s="23">
        <f t="shared" si="5"/>
        <v>0</v>
      </c>
    </row>
    <row r="18" spans="1:9" s="2" customFormat="1" ht="27.75" customHeight="1" x14ac:dyDescent="0.2">
      <c r="A18" s="5">
        <v>150</v>
      </c>
      <c r="B18" s="4" t="s">
        <v>48</v>
      </c>
      <c r="C18" s="7" t="s">
        <v>82</v>
      </c>
      <c r="D18" s="5" t="s">
        <v>22</v>
      </c>
      <c r="E18" s="13"/>
      <c r="F18" s="5">
        <v>90</v>
      </c>
      <c r="G18" s="13">
        <f t="shared" si="3"/>
        <v>0</v>
      </c>
      <c r="H18" s="13">
        <f t="shared" si="4"/>
        <v>0</v>
      </c>
      <c r="I18" s="23">
        <f t="shared" si="5"/>
        <v>0</v>
      </c>
    </row>
    <row r="19" spans="1:9" s="2" customFormat="1" ht="27.75" customHeight="1" x14ac:dyDescent="0.2">
      <c r="A19" s="5">
        <v>160</v>
      </c>
      <c r="B19" s="17" t="s">
        <v>49</v>
      </c>
      <c r="C19" s="7" t="s">
        <v>31</v>
      </c>
      <c r="D19" s="5" t="s">
        <v>22</v>
      </c>
      <c r="E19" s="13"/>
      <c r="F19" s="5">
        <v>90</v>
      </c>
      <c r="G19" s="13">
        <f t="shared" si="3"/>
        <v>0</v>
      </c>
      <c r="H19" s="13">
        <f t="shared" si="4"/>
        <v>0</v>
      </c>
      <c r="I19" s="23">
        <f t="shared" si="5"/>
        <v>0</v>
      </c>
    </row>
    <row r="20" spans="1:9" s="2" customFormat="1" ht="27.75" customHeight="1" x14ac:dyDescent="0.2">
      <c r="A20" s="5">
        <v>170</v>
      </c>
      <c r="B20" s="4" t="s">
        <v>50</v>
      </c>
      <c r="C20" s="7" t="s">
        <v>73</v>
      </c>
      <c r="D20" s="5" t="s">
        <v>93</v>
      </c>
      <c r="E20" s="13"/>
      <c r="F20" s="5">
        <v>90</v>
      </c>
      <c r="G20" s="13">
        <f t="shared" si="3"/>
        <v>0</v>
      </c>
      <c r="H20" s="13">
        <f t="shared" si="4"/>
        <v>0</v>
      </c>
      <c r="I20" s="23">
        <f t="shared" si="5"/>
        <v>0</v>
      </c>
    </row>
    <row r="21" spans="1:9" s="2" customFormat="1" ht="27.75" customHeight="1" x14ac:dyDescent="0.2">
      <c r="A21" s="5">
        <v>180</v>
      </c>
      <c r="B21" s="5" t="s">
        <v>51</v>
      </c>
      <c r="C21" s="7" t="s">
        <v>25</v>
      </c>
      <c r="D21" s="5" t="s">
        <v>22</v>
      </c>
      <c r="E21" s="13"/>
      <c r="F21" s="5">
        <v>50</v>
      </c>
      <c r="G21" s="13">
        <f t="shared" si="3"/>
        <v>0</v>
      </c>
      <c r="H21" s="13">
        <f t="shared" si="4"/>
        <v>0</v>
      </c>
      <c r="I21" s="23">
        <f t="shared" si="5"/>
        <v>0</v>
      </c>
    </row>
    <row r="22" spans="1:9" s="2" customFormat="1" ht="27.75" customHeight="1" x14ac:dyDescent="0.2">
      <c r="A22" s="5">
        <v>190</v>
      </c>
      <c r="B22" s="17" t="s">
        <v>52</v>
      </c>
      <c r="C22" s="7" t="s">
        <v>19</v>
      </c>
      <c r="D22" s="5" t="s">
        <v>22</v>
      </c>
      <c r="E22" s="13"/>
      <c r="F22" s="5">
        <v>1</v>
      </c>
      <c r="G22" s="13">
        <f t="shared" si="3"/>
        <v>0</v>
      </c>
      <c r="H22" s="13">
        <f t="shared" si="4"/>
        <v>0</v>
      </c>
      <c r="I22" s="23">
        <f t="shared" si="5"/>
        <v>0</v>
      </c>
    </row>
    <row r="23" spans="1:9" s="2" customFormat="1" ht="27.75" customHeight="1" x14ac:dyDescent="0.2">
      <c r="A23" s="5">
        <v>200</v>
      </c>
      <c r="B23" s="5">
        <v>30000292</v>
      </c>
      <c r="C23" s="7" t="s">
        <v>74</v>
      </c>
      <c r="D23" s="5" t="s">
        <v>93</v>
      </c>
      <c r="E23" s="13"/>
      <c r="F23" s="5">
        <v>1</v>
      </c>
      <c r="G23" s="13">
        <f t="shared" si="3"/>
        <v>0</v>
      </c>
      <c r="H23" s="13">
        <f t="shared" si="4"/>
        <v>0</v>
      </c>
      <c r="I23" s="23">
        <f t="shared" si="5"/>
        <v>0</v>
      </c>
    </row>
    <row r="24" spans="1:9" s="2" customFormat="1" ht="27.75" customHeight="1" x14ac:dyDescent="0.2">
      <c r="A24" s="5">
        <v>210</v>
      </c>
      <c r="B24" s="17" t="s">
        <v>53</v>
      </c>
      <c r="C24" s="7" t="s">
        <v>75</v>
      </c>
      <c r="D24" s="5" t="s">
        <v>93</v>
      </c>
      <c r="E24" s="13"/>
      <c r="F24" s="5">
        <v>2</v>
      </c>
      <c r="G24" s="13">
        <f t="shared" si="1"/>
        <v>0</v>
      </c>
      <c r="H24" s="13">
        <f t="shared" si="0"/>
        <v>0</v>
      </c>
      <c r="I24" s="23">
        <f t="shared" si="2"/>
        <v>0</v>
      </c>
    </row>
    <row r="25" spans="1:9" s="2" customFormat="1" ht="27.75" customHeight="1" x14ac:dyDescent="0.2">
      <c r="A25" s="5">
        <v>220</v>
      </c>
      <c r="B25" s="4" t="s">
        <v>54</v>
      </c>
      <c r="C25" s="7" t="s">
        <v>7</v>
      </c>
      <c r="D25" s="5" t="s">
        <v>22</v>
      </c>
      <c r="E25" s="13"/>
      <c r="F25" s="5">
        <v>2</v>
      </c>
      <c r="G25" s="13">
        <f t="shared" si="1"/>
        <v>0</v>
      </c>
      <c r="H25" s="13">
        <f t="shared" si="0"/>
        <v>0</v>
      </c>
      <c r="I25" s="23">
        <f t="shared" si="2"/>
        <v>0</v>
      </c>
    </row>
    <row r="26" spans="1:9" s="2" customFormat="1" ht="27.75" customHeight="1" x14ac:dyDescent="0.2">
      <c r="A26" s="5">
        <v>230</v>
      </c>
      <c r="B26" s="17" t="s">
        <v>55</v>
      </c>
      <c r="C26" s="7" t="s">
        <v>76</v>
      </c>
      <c r="D26" s="5" t="s">
        <v>23</v>
      </c>
      <c r="E26" s="13"/>
      <c r="F26" s="5">
        <v>2</v>
      </c>
      <c r="G26" s="13">
        <f t="shared" si="1"/>
        <v>0</v>
      </c>
      <c r="H26" s="13">
        <f t="shared" si="0"/>
        <v>0</v>
      </c>
      <c r="I26" s="23">
        <f t="shared" si="2"/>
        <v>0</v>
      </c>
    </row>
    <row r="27" spans="1:9" s="2" customFormat="1" ht="27.75" customHeight="1" x14ac:dyDescent="0.2">
      <c r="A27" s="5">
        <v>240</v>
      </c>
      <c r="B27" s="4" t="s">
        <v>56</v>
      </c>
      <c r="C27" s="7" t="s">
        <v>27</v>
      </c>
      <c r="D27" s="5" t="s">
        <v>22</v>
      </c>
      <c r="E27" s="13"/>
      <c r="F27" s="5">
        <v>2</v>
      </c>
      <c r="G27" s="13">
        <f t="shared" si="1"/>
        <v>0</v>
      </c>
      <c r="H27" s="13">
        <f t="shared" si="0"/>
        <v>0</v>
      </c>
      <c r="I27" s="23">
        <f t="shared" si="2"/>
        <v>0</v>
      </c>
    </row>
    <row r="28" spans="1:9" s="2" customFormat="1" ht="27.75" customHeight="1" x14ac:dyDescent="0.2">
      <c r="A28" s="5">
        <v>250</v>
      </c>
      <c r="B28" s="17" t="s">
        <v>57</v>
      </c>
      <c r="C28" s="7" t="s">
        <v>20</v>
      </c>
      <c r="D28" s="5" t="s">
        <v>22</v>
      </c>
      <c r="E28" s="13"/>
      <c r="F28" s="5">
        <v>4</v>
      </c>
      <c r="G28" s="13">
        <f t="shared" si="1"/>
        <v>0</v>
      </c>
      <c r="H28" s="13">
        <f t="shared" si="0"/>
        <v>0</v>
      </c>
      <c r="I28" s="23">
        <f t="shared" si="2"/>
        <v>0</v>
      </c>
    </row>
    <row r="29" spans="1:9" s="2" customFormat="1" ht="27.75" customHeight="1" x14ac:dyDescent="0.2">
      <c r="A29" s="5">
        <v>260</v>
      </c>
      <c r="B29" s="4" t="s">
        <v>58</v>
      </c>
      <c r="C29" s="7" t="s">
        <v>4</v>
      </c>
      <c r="D29" s="5" t="s">
        <v>22</v>
      </c>
      <c r="E29" s="13"/>
      <c r="F29" s="5">
        <v>2</v>
      </c>
      <c r="G29" s="13">
        <f t="shared" si="1"/>
        <v>0</v>
      </c>
      <c r="H29" s="13">
        <f t="shared" si="0"/>
        <v>0</v>
      </c>
      <c r="I29" s="23">
        <f t="shared" si="2"/>
        <v>0</v>
      </c>
    </row>
    <row r="30" spans="1:9" s="2" customFormat="1" ht="27.75" customHeight="1" x14ac:dyDescent="0.2">
      <c r="A30" s="5">
        <v>270</v>
      </c>
      <c r="B30" s="17" t="s">
        <v>59</v>
      </c>
      <c r="C30" s="7" t="s">
        <v>13</v>
      </c>
      <c r="D30" s="5" t="s">
        <v>22</v>
      </c>
      <c r="E30" s="13"/>
      <c r="F30" s="5">
        <v>2</v>
      </c>
      <c r="G30" s="13">
        <f t="shared" si="1"/>
        <v>0</v>
      </c>
      <c r="H30" s="13">
        <f t="shared" si="0"/>
        <v>0</v>
      </c>
      <c r="I30" s="23">
        <f t="shared" si="2"/>
        <v>0</v>
      </c>
    </row>
    <row r="31" spans="1:9" s="2" customFormat="1" ht="27.75" customHeight="1" x14ac:dyDescent="0.2">
      <c r="A31" s="5">
        <v>280</v>
      </c>
      <c r="B31" s="4" t="s">
        <v>60</v>
      </c>
      <c r="C31" s="7" t="s">
        <v>1</v>
      </c>
      <c r="D31" s="5" t="s">
        <v>22</v>
      </c>
      <c r="E31" s="13"/>
      <c r="F31" s="5">
        <v>1</v>
      </c>
      <c r="G31" s="13">
        <f t="shared" si="1"/>
        <v>0</v>
      </c>
      <c r="H31" s="13">
        <f t="shared" si="0"/>
        <v>0</v>
      </c>
      <c r="I31" s="23">
        <f t="shared" si="2"/>
        <v>0</v>
      </c>
    </row>
    <row r="32" spans="1:9" s="2" customFormat="1" ht="27.75" customHeight="1" x14ac:dyDescent="0.2">
      <c r="A32" s="5">
        <v>290</v>
      </c>
      <c r="B32" s="17" t="s">
        <v>61</v>
      </c>
      <c r="C32" s="7" t="s">
        <v>29</v>
      </c>
      <c r="D32" s="5" t="s">
        <v>22</v>
      </c>
      <c r="E32" s="13"/>
      <c r="F32" s="5">
        <v>2</v>
      </c>
      <c r="G32" s="13">
        <f t="shared" si="1"/>
        <v>0</v>
      </c>
      <c r="H32" s="13">
        <f t="shared" si="0"/>
        <v>0</v>
      </c>
      <c r="I32" s="23">
        <f t="shared" si="2"/>
        <v>0</v>
      </c>
    </row>
    <row r="33" spans="1:9" s="2" customFormat="1" ht="27.75" customHeight="1" x14ac:dyDescent="0.2">
      <c r="A33" s="5">
        <v>300</v>
      </c>
      <c r="B33" s="5" t="s">
        <v>62</v>
      </c>
      <c r="C33" s="7" t="s">
        <v>2</v>
      </c>
      <c r="D33" s="5" t="s">
        <v>22</v>
      </c>
      <c r="E33" s="13"/>
      <c r="F33" s="5">
        <v>2</v>
      </c>
      <c r="G33" s="13">
        <f t="shared" si="1"/>
        <v>0</v>
      </c>
      <c r="H33" s="13">
        <f t="shared" si="0"/>
        <v>0</v>
      </c>
      <c r="I33" s="23">
        <f t="shared" si="2"/>
        <v>0</v>
      </c>
    </row>
    <row r="34" spans="1:9" s="2" customFormat="1" ht="27.75" customHeight="1" x14ac:dyDescent="0.2">
      <c r="A34" s="5">
        <v>310</v>
      </c>
      <c r="B34" s="5" t="s">
        <v>63</v>
      </c>
      <c r="C34" s="7" t="s">
        <v>18</v>
      </c>
      <c r="D34" s="5" t="s">
        <v>22</v>
      </c>
      <c r="E34" s="13"/>
      <c r="F34" s="5">
        <v>2</v>
      </c>
      <c r="G34" s="13">
        <f t="shared" si="1"/>
        <v>0</v>
      </c>
      <c r="H34" s="13">
        <f t="shared" si="0"/>
        <v>0</v>
      </c>
      <c r="I34" s="23">
        <f t="shared" si="2"/>
        <v>0</v>
      </c>
    </row>
    <row r="35" spans="1:9" s="2" customFormat="1" ht="27.75" customHeight="1" x14ac:dyDescent="0.2">
      <c r="A35" s="5">
        <v>320</v>
      </c>
      <c r="B35" s="17" t="s">
        <v>64</v>
      </c>
      <c r="C35" s="7" t="s">
        <v>9</v>
      </c>
      <c r="D35" s="5" t="s">
        <v>22</v>
      </c>
      <c r="E35" s="13"/>
      <c r="F35" s="5">
        <v>2</v>
      </c>
      <c r="G35" s="13">
        <f t="shared" si="1"/>
        <v>0</v>
      </c>
      <c r="H35" s="13">
        <f t="shared" si="0"/>
        <v>0</v>
      </c>
      <c r="I35" s="23">
        <f t="shared" si="2"/>
        <v>0</v>
      </c>
    </row>
    <row r="36" spans="1:9" s="2" customFormat="1" ht="27.75" customHeight="1" x14ac:dyDescent="0.2">
      <c r="A36" s="5">
        <v>330</v>
      </c>
      <c r="B36" s="4" t="s">
        <v>65</v>
      </c>
      <c r="C36" s="7" t="s">
        <v>26</v>
      </c>
      <c r="D36" s="5" t="s">
        <v>22</v>
      </c>
      <c r="E36" s="13"/>
      <c r="F36" s="5">
        <v>90</v>
      </c>
      <c r="G36" s="13">
        <f t="shared" si="1"/>
        <v>0</v>
      </c>
      <c r="H36" s="13">
        <f t="shared" si="0"/>
        <v>0</v>
      </c>
      <c r="I36" s="23">
        <f t="shared" si="2"/>
        <v>0</v>
      </c>
    </row>
    <row r="37" spans="1:9" s="2" customFormat="1" ht="27.75" customHeight="1" x14ac:dyDescent="0.2">
      <c r="A37" s="5">
        <v>340</v>
      </c>
      <c r="B37" s="17" t="s">
        <v>66</v>
      </c>
      <c r="C37" s="7" t="s">
        <v>28</v>
      </c>
      <c r="D37" s="5" t="s">
        <v>22</v>
      </c>
      <c r="E37" s="13"/>
      <c r="F37" s="5">
        <v>2</v>
      </c>
      <c r="G37" s="13">
        <f t="shared" si="1"/>
        <v>0</v>
      </c>
      <c r="H37" s="13">
        <f t="shared" si="0"/>
        <v>0</v>
      </c>
      <c r="I37" s="23">
        <f t="shared" si="2"/>
        <v>0</v>
      </c>
    </row>
    <row r="38" spans="1:9" s="2" customFormat="1" ht="27.75" customHeight="1" x14ac:dyDescent="0.2">
      <c r="A38" s="5">
        <v>350</v>
      </c>
      <c r="B38" s="4" t="s">
        <v>67</v>
      </c>
      <c r="C38" s="7" t="s">
        <v>11</v>
      </c>
      <c r="D38" s="5" t="s">
        <v>22</v>
      </c>
      <c r="E38" s="13"/>
      <c r="F38" s="5">
        <v>2</v>
      </c>
      <c r="G38" s="13">
        <f t="shared" si="1"/>
        <v>0</v>
      </c>
      <c r="H38" s="13">
        <f t="shared" si="0"/>
        <v>0</v>
      </c>
      <c r="I38" s="23">
        <f t="shared" si="2"/>
        <v>0</v>
      </c>
    </row>
    <row r="39" spans="1:9" s="2" customFormat="1" ht="27.75" customHeight="1" x14ac:dyDescent="0.2">
      <c r="A39" s="5">
        <v>360</v>
      </c>
      <c r="B39" s="17" t="s">
        <v>68</v>
      </c>
      <c r="C39" s="7" t="s">
        <v>10</v>
      </c>
      <c r="D39" s="5" t="s">
        <v>22</v>
      </c>
      <c r="E39" s="13"/>
      <c r="F39" s="5">
        <v>2</v>
      </c>
      <c r="G39" s="13">
        <f t="shared" si="1"/>
        <v>0</v>
      </c>
      <c r="H39" s="13">
        <f t="shared" si="0"/>
        <v>0</v>
      </c>
      <c r="I39" s="23">
        <f t="shared" si="2"/>
        <v>0</v>
      </c>
    </row>
    <row r="40" spans="1:9" s="2" customFormat="1" ht="27.75" customHeight="1" x14ac:dyDescent="0.2">
      <c r="A40" s="5">
        <v>370</v>
      </c>
      <c r="B40" s="5">
        <v>30000309</v>
      </c>
      <c r="C40" s="8" t="s">
        <v>77</v>
      </c>
      <c r="D40" s="5" t="s">
        <v>93</v>
      </c>
      <c r="E40" s="13"/>
      <c r="F40" s="6">
        <v>2</v>
      </c>
      <c r="G40" s="14">
        <f>E40*F40</f>
        <v>0</v>
      </c>
      <c r="H40" s="14">
        <f t="shared" si="0"/>
        <v>0</v>
      </c>
      <c r="I40" s="24">
        <f t="shared" si="2"/>
        <v>0</v>
      </c>
    </row>
    <row r="41" spans="1:9" s="2" customFormat="1" ht="27.75" customHeight="1" x14ac:dyDescent="0.2">
      <c r="A41" s="5">
        <v>380</v>
      </c>
      <c r="B41" s="4" t="s">
        <v>69</v>
      </c>
      <c r="C41" s="8" t="s">
        <v>30</v>
      </c>
      <c r="D41" s="6" t="s">
        <v>22</v>
      </c>
      <c r="E41" s="13"/>
      <c r="F41" s="6">
        <v>1</v>
      </c>
      <c r="G41" s="14">
        <f t="shared" si="1"/>
        <v>0</v>
      </c>
      <c r="H41" s="14">
        <f t="shared" si="0"/>
        <v>0</v>
      </c>
      <c r="I41" s="24">
        <f t="shared" si="2"/>
        <v>0</v>
      </c>
    </row>
    <row r="42" spans="1:9" s="2" customFormat="1" ht="27.75" customHeight="1" x14ac:dyDescent="0.2">
      <c r="A42" s="25">
        <v>390</v>
      </c>
      <c r="B42" s="5" t="s">
        <v>70</v>
      </c>
      <c r="C42" s="7" t="s">
        <v>80</v>
      </c>
      <c r="D42" s="5" t="s">
        <v>85</v>
      </c>
      <c r="E42" s="13"/>
      <c r="F42" s="5">
        <v>100</v>
      </c>
      <c r="G42" s="13">
        <f t="shared" si="1"/>
        <v>0</v>
      </c>
      <c r="H42" s="13">
        <f t="shared" si="0"/>
        <v>0</v>
      </c>
      <c r="I42" s="23">
        <f t="shared" si="2"/>
        <v>0</v>
      </c>
    </row>
    <row r="43" spans="1:9" s="2" customFormat="1" ht="27.75" customHeight="1" thickBot="1" x14ac:dyDescent="0.25">
      <c r="A43" s="20">
        <v>400</v>
      </c>
      <c r="B43" s="21">
        <v>30000312</v>
      </c>
      <c r="C43" s="22" t="s">
        <v>91</v>
      </c>
      <c r="D43" s="32" t="s">
        <v>84</v>
      </c>
      <c r="E43" s="33"/>
      <c r="F43" s="26">
        <v>10</v>
      </c>
      <c r="G43" s="27">
        <f>SUM(G4:G42)*0.1</f>
        <v>0</v>
      </c>
      <c r="H43" s="27">
        <f>G43*23%</f>
        <v>0</v>
      </c>
      <c r="I43" s="28">
        <f>G43+H43</f>
        <v>0</v>
      </c>
    </row>
    <row r="44" spans="1:9" s="2" customFormat="1" ht="38.25" customHeight="1" thickBot="1" x14ac:dyDescent="0.25">
      <c r="A44" s="4"/>
      <c r="B44" s="40" t="s">
        <v>94</v>
      </c>
      <c r="C44" s="40"/>
      <c r="D44" s="16"/>
      <c r="E44" s="34" t="s">
        <v>24</v>
      </c>
      <c r="F44" s="35"/>
      <c r="G44" s="29">
        <f>SUM(G4:G43)</f>
        <v>0</v>
      </c>
      <c r="H44" s="30">
        <f t="shared" si="0"/>
        <v>0</v>
      </c>
      <c r="I44" s="31">
        <f>G44+H44</f>
        <v>0</v>
      </c>
    </row>
    <row r="45" spans="1:9" ht="12.75" customHeight="1" x14ac:dyDescent="0.2">
      <c r="C45" s="19" t="s">
        <v>83</v>
      </c>
    </row>
  </sheetData>
  <mergeCells count="4">
    <mergeCell ref="E44:F44"/>
    <mergeCell ref="A1:I1"/>
    <mergeCell ref="A2:I2"/>
    <mergeCell ref="B44:C4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</dc:creator>
  <cp:lastModifiedBy>Renata Rogowska-Kwas</cp:lastModifiedBy>
  <cp:lastPrinted>2026-07-31T11:24:33Z</cp:lastPrinted>
  <dcterms:created xsi:type="dcterms:W3CDTF">2018-02-19T17:49:50Z</dcterms:created>
  <dcterms:modified xsi:type="dcterms:W3CDTF">2026-07-31T11:24:56Z</dcterms:modified>
</cp:coreProperties>
</file>