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E97F4059-993D-4FBB-A287-78E5C3511CE5}" xr6:coauthVersionLast="47" xr6:coauthVersionMax="47" xr10:uidLastSave="{00000000-0000-0000-0000-000000000000}"/>
  <bookViews>
    <workbookView xWindow="5610" yWindow="75" windowWidth="14085" windowHeight="1527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6" l="1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J2" i="6"/>
  <c r="H2" i="6"/>
  <c r="M40" i="6" l="1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2" i="6"/>
  <c r="M23" i="6"/>
  <c r="M21" i="6"/>
  <c r="M20" i="6"/>
  <c r="M19" i="6"/>
  <c r="M18" i="6"/>
  <c r="M17" i="6"/>
  <c r="M16" i="6"/>
  <c r="M15" i="6"/>
  <c r="M5" i="6"/>
  <c r="M6" i="6"/>
  <c r="M7" i="6"/>
  <c r="M8" i="6"/>
  <c r="M9" i="6"/>
  <c r="M10" i="6"/>
  <c r="M11" i="6"/>
  <c r="M12" i="6"/>
  <c r="M13" i="6"/>
  <c r="M14" i="6"/>
  <c r="M3" i="6" l="1"/>
  <c r="M4" i="6"/>
  <c r="M39" i="6"/>
  <c r="M2" i="6"/>
  <c r="C4" i="6"/>
  <c r="C5" i="6" s="1"/>
  <c r="C6" i="6" s="1"/>
  <c r="M42" i="6" l="1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</calcChain>
</file>

<file path=xl/sharedStrings.xml><?xml version="1.0" encoding="utf-8"?>
<sst xmlns="http://schemas.openxmlformats.org/spreadsheetml/2006/main" count="163" uniqueCount="96">
  <si>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</si>
  <si>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</si>
  <si>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</si>
  <si>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</si>
  <si>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</si>
  <si>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</si>
  <si>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</si>
  <si>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</si>
  <si>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</si>
  <si>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</si>
  <si>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</si>
  <si>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</si>
  <si>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</si>
  <si>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</si>
  <si>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</si>
  <si>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</si>
  <si>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</si>
  <si>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</si>
  <si>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</si>
  <si>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</si>
  <si>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</si>
  <si>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</si>
  <si>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</si>
  <si>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</si>
  <si>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</si>
  <si>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</si>
  <si>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</si>
  <si>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</si>
  <si>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</si>
  <si>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</si>
  <si>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</si>
  <si>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</si>
  <si>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</si>
  <si>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</si>
  <si>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</si>
  <si>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</si>
  <si>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</si>
  <si>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</si>
  <si>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Właściwa stawka vat</t>
  </si>
  <si>
    <t>Liczba szacunkowa</t>
  </si>
  <si>
    <t>Wartość netto</t>
  </si>
  <si>
    <t>Uwagi</t>
  </si>
  <si>
    <t>Grupa materiałowa (kod CPV)</t>
  </si>
  <si>
    <r>
      <t xml:space="preserve">Cena netto 
</t>
    </r>
    <r>
      <rPr>
        <sz val="11"/>
        <rFont val="Calibri"/>
        <family val="2"/>
        <charset val="238"/>
        <scheme val="minor"/>
      </rPr>
      <t>(wraz z montażem i utylizacją starej częsci) pozycji umowy</t>
    </r>
  </si>
  <si>
    <r>
      <t xml:space="preserve">Ilość docelowa </t>
    </r>
    <r>
      <rPr>
        <sz val="11"/>
        <rFont val="Calibri"/>
        <family val="2"/>
        <charset val="238"/>
        <scheme val="minor"/>
      </rPr>
      <t>(kontrolowana)</t>
    </r>
  </si>
  <si>
    <r>
      <t xml:space="preserve">Liczba porządkowa z kalkulacji 
</t>
    </r>
    <r>
      <rPr>
        <sz val="11"/>
        <rFont val="Calibri"/>
        <family val="2"/>
        <charset val="238"/>
        <scheme val="minor"/>
      </rPr>
      <t>(numer pozycji)</t>
    </r>
  </si>
  <si>
    <r>
      <t xml:space="preserve">Proponowany materiał do umowy </t>
    </r>
    <r>
      <rPr>
        <sz val="11"/>
        <rFont val="Calibri"/>
        <family val="2"/>
        <charset val="238"/>
        <scheme val="minor"/>
      </rPr>
      <t>(wnioskowany przez AGH)</t>
    </r>
  </si>
  <si>
    <r>
      <t xml:space="preserve">Podstawowa jednostka miary materiału/indeksu
</t>
    </r>
    <r>
      <rPr>
        <sz val="11"/>
        <rFont val="Calibri"/>
        <family val="2"/>
        <charset val="238"/>
        <scheme val="minor"/>
      </rPr>
      <t>(max. 3 znaki)</t>
    </r>
  </si>
  <si>
    <r>
      <t xml:space="preserve">Docelowy materiał dostawcy
</t>
    </r>
    <r>
      <rPr>
        <sz val="11"/>
        <rFont val="Calibri"/>
        <family val="2"/>
        <charset val="238"/>
        <scheme val="minor"/>
      </rPr>
      <t>(Należy  wpisać nazwę własną/markę i   producenta zaoferowanego  produktu)</t>
    </r>
    <r>
      <rPr>
        <b/>
        <sz val="11"/>
        <rFont val="Calibri"/>
        <family val="2"/>
        <charset val="238"/>
        <scheme val="minor"/>
      </rPr>
      <t xml:space="preserve">
(max. 40 znaków)</t>
    </r>
  </si>
  <si>
    <r>
      <t xml:space="preserve">Nr katalogowy materiału 
</t>
    </r>
    <r>
      <rPr>
        <sz val="11"/>
        <rFont val="Calibri"/>
        <family val="2"/>
        <charset val="238"/>
        <scheme val="minor"/>
      </rPr>
      <t>(jeśli występuje)</t>
    </r>
    <r>
      <rPr>
        <b/>
        <sz val="11"/>
        <rFont val="Calibri"/>
        <family val="2"/>
        <charset val="238"/>
        <scheme val="minor"/>
      </rPr>
      <t xml:space="preserve">
(max. 35 znaków)</t>
    </r>
  </si>
  <si>
    <t>Liczba znaków</t>
  </si>
  <si>
    <t>SUMA</t>
  </si>
  <si>
    <t>Kabel światłowodowy MM 8J wewn.</t>
  </si>
  <si>
    <t>Kabel światłowodowy MM 12J wewn.</t>
  </si>
  <si>
    <t>Kabel światłowodowy MM 24J wewn.</t>
  </si>
  <si>
    <t>Kabel światłowodowy MM 48J wewn.</t>
  </si>
  <si>
    <t>Kabel światłowodowy SM 12J zewn.</t>
  </si>
  <si>
    <t>Kabel światłowodowy SM 24J zewn.</t>
  </si>
  <si>
    <t xml:space="preserve">Kabel światłowodowy SM 48J zewn. </t>
  </si>
  <si>
    <t xml:space="preserve">Mufy światłowodowe </t>
  </si>
  <si>
    <t>Pigtail SM LC - 1m</t>
  </si>
  <si>
    <t>Pigtail MM LC - 1m</t>
  </si>
  <si>
    <t>Adapter światłowodowy LC</t>
  </si>
  <si>
    <t>Taca światłowodowa</t>
  </si>
  <si>
    <t>Moduł keyston RJ45 kat.6</t>
  </si>
  <si>
    <t>Kabel teletechniczny XzTKMXpw 5x4x0,5 mm</t>
  </si>
  <si>
    <t xml:space="preserve">Kabel teletechniczny XzTKMXpw 10x4x0,5 mm </t>
  </si>
  <si>
    <t xml:space="preserve">Kabel teletechniczny XzTKMXpw 25x4x0,5 mm </t>
  </si>
  <si>
    <t xml:space="preserve">Kabel teletechniczny XzTKMXpw 50x4x0,5 mm </t>
  </si>
  <si>
    <t xml:space="preserve">Kabel teletechniczny XzTKMXpw 100x4x0,5 mm </t>
  </si>
  <si>
    <t xml:space="preserve">Osłona złączowa Xaga 43 </t>
  </si>
  <si>
    <t xml:space="preserve">Osłona złączowa Xaga 55 </t>
  </si>
  <si>
    <t xml:space="preserve">Osłona złączowa Xaga 75 </t>
  </si>
  <si>
    <t>patchpanel telefoniczny - 25 port</t>
  </si>
  <si>
    <t>patchpanel telefoniczny - 50 port</t>
  </si>
  <si>
    <t xml:space="preserve">Natynkowe gniazdo strukturalne </t>
  </si>
  <si>
    <t xml:space="preserve">Łącznik telekomunikacyjny – eton  </t>
  </si>
  <si>
    <t xml:space="preserve">Łączówka typu krone LSA - nierozłączna </t>
  </si>
  <si>
    <t xml:space="preserve">Łączówka typu krone LSA - rozłączna </t>
  </si>
  <si>
    <t xml:space="preserve">pokrywa do studni lekka 600x1000 </t>
  </si>
  <si>
    <t xml:space="preserve">pokrywa do studni cieżka - drogowa 600x1000 </t>
  </si>
  <si>
    <t xml:space="preserve">pokrywa do studni z wywietrznikiem 600x1000 </t>
  </si>
  <si>
    <t xml:space="preserve">pokrywa do studni pełna 485x485 </t>
  </si>
  <si>
    <t xml:space="preserve">pokywa do studni z wywietrznikiem 485x485 </t>
  </si>
  <si>
    <t xml:space="preserve">rama do studni lekka 800x1250 </t>
  </si>
  <si>
    <t xml:space="preserve">rama do studni ciężka 800x1250 </t>
  </si>
  <si>
    <t xml:space="preserve">wspornik kablowy </t>
  </si>
  <si>
    <t>rura karbowana do ziemi  110 Ø</t>
  </si>
  <si>
    <t xml:space="preserve">patchpanel optyczny </t>
  </si>
  <si>
    <t xml:space="preserve">Ilość roboczogodzin </t>
  </si>
  <si>
    <t>mb</t>
  </si>
  <si>
    <t>szt.</t>
  </si>
  <si>
    <t xml:space="preserve">szt. </t>
  </si>
  <si>
    <t>mb.</t>
  </si>
  <si>
    <t>godzin</t>
  </si>
  <si>
    <t>rura osłonowa do ziemi110 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</si>
</sst>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00"/>
  </numFmts>
  <fonts count="35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bri"/>
      <charset val="238"/>
    </font>
    <font>
      <u/>
      <sz val="11"/>
      <color theme="10"/>
      <name val="Cabri"/>
      <charset val="238"/>
    </font>
    <font>
      <sz val="11"/>
      <color theme="1"/>
      <name val="Cabri"/>
      <charset val="238"/>
    </font>
    <font>
      <b/>
      <sz val="11"/>
      <color indexed="8"/>
      <name val="Cabri"/>
      <charset val="238"/>
    </font>
    <font>
      <b/>
      <sz val="1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5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33" borderId="0" xfId="0" applyFont="1" applyFill="1"/>
    <xf numFmtId="0" fontId="25" fillId="33" borderId="10" xfId="0" applyFont="1" applyFill="1" applyBorder="1"/>
    <xf numFmtId="1" fontId="19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164" fontId="29" fillId="0" borderId="10" xfId="0" applyNumberFormat="1" applyFont="1" applyBorder="1" applyAlignment="1" applyProtection="1">
      <alignment horizontal="center" vertical="center"/>
      <protection locked="0"/>
    </xf>
    <xf numFmtId="1" fontId="29" fillId="0" borderId="10" xfId="0" applyNumberFormat="1" applyFont="1" applyBorder="1" applyAlignment="1" applyProtection="1">
      <alignment horizontal="center" vertical="center"/>
      <protection locked="0"/>
    </xf>
    <xf numFmtId="49" fontId="29" fillId="0" borderId="10" xfId="0" applyNumberFormat="1" applyFont="1" applyBorder="1" applyAlignment="1" applyProtection="1">
      <alignment horizontal="center" vertical="center"/>
      <protection locked="0"/>
    </xf>
    <xf numFmtId="9" fontId="29" fillId="0" borderId="10" xfId="0" applyNumberFormat="1" applyFont="1" applyBorder="1" applyAlignment="1" applyProtection="1">
      <alignment vertical="center"/>
      <protection locked="0"/>
    </xf>
    <xf numFmtId="2" fontId="29" fillId="0" borderId="10" xfId="0" applyNumberFormat="1" applyFont="1" applyBorder="1" applyAlignment="1" applyProtection="1">
      <alignment vertical="center"/>
      <protection locked="0"/>
    </xf>
    <xf numFmtId="49" fontId="30" fillId="0" borderId="10" xfId="42" applyNumberFormat="1" applyFont="1" applyBorder="1" applyAlignment="1" applyProtection="1">
      <alignment horizontal="center" vertical="center"/>
      <protection locked="0"/>
    </xf>
    <xf numFmtId="0" fontId="31" fillId="0" borderId="10" xfId="43" applyFont="1" applyBorder="1" applyAlignment="1" applyProtection="1">
      <alignment horizontal="left" vertical="center" wrapText="1"/>
      <protection locked="0"/>
    </xf>
    <xf numFmtId="0" fontId="31" fillId="0" borderId="10" xfId="43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Protection="1">
      <protection locked="0"/>
    </xf>
    <xf numFmtId="49" fontId="29" fillId="0" borderId="10" xfId="0" applyNumberFormat="1" applyFont="1" applyBorder="1" applyAlignment="1" applyProtection="1">
      <alignment horizontal="center" vertical="center" wrapText="1"/>
      <protection locked="0"/>
    </xf>
    <xf numFmtId="0" fontId="33" fillId="36" borderId="10" xfId="7" applyNumberFormat="1" applyFont="1" applyFill="1" applyBorder="1" applyAlignment="1" applyProtection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38" borderId="10" xfId="7" applyNumberFormat="1" applyFont="1" applyFill="1" applyBorder="1" applyAlignment="1" applyProtection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1" fillId="39" borderId="10" xfId="43" applyFont="1" applyFill="1" applyBorder="1" applyAlignment="1" applyProtection="1">
      <alignment horizontal="center" vertical="center" wrapText="1"/>
      <protection hidden="1"/>
    </xf>
    <xf numFmtId="0" fontId="31" fillId="37" borderId="10" xfId="43" applyFont="1" applyFill="1" applyBorder="1" applyAlignment="1" applyProtection="1">
      <alignment horizontal="center" vertical="center" wrapText="1"/>
      <protection locked="0"/>
    </xf>
    <xf numFmtId="49" fontId="29" fillId="37" borderId="10" xfId="0" applyNumberFormat="1" applyFont="1" applyFill="1" applyBorder="1" applyProtection="1">
      <protection locked="0"/>
    </xf>
    <xf numFmtId="2" fontId="29" fillId="37" borderId="10" xfId="0" applyNumberFormat="1" applyFont="1" applyFill="1" applyBorder="1" applyAlignment="1" applyProtection="1">
      <alignment horizontal="center" vertical="center" wrapText="1"/>
      <protection locked="0"/>
    </xf>
    <xf numFmtId="1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wrapText="1"/>
      <protection locked="0"/>
    </xf>
    <xf numFmtId="2" fontId="29" fillId="0" borderId="0" xfId="0" applyNumberFormat="1" applyFont="1" applyAlignment="1" applyProtection="1">
      <alignment horizontal="center" vertical="center" wrapText="1"/>
      <protection locked="0"/>
    </xf>
    <xf numFmtId="9" fontId="29" fillId="0" borderId="0" xfId="0" applyNumberFormat="1" applyFont="1" applyAlignment="1" applyProtection="1">
      <alignment vertical="center"/>
      <protection locked="0"/>
    </xf>
    <xf numFmtId="2" fontId="32" fillId="0" borderId="0" xfId="0" applyNumberFormat="1" applyFont="1" applyAlignment="1" applyProtection="1">
      <alignment vertical="center"/>
      <protection locked="0"/>
    </xf>
    <xf numFmtId="49" fontId="29" fillId="0" borderId="0" xfId="0" applyNumberFormat="1" applyFont="1" applyProtection="1">
      <protection locked="0"/>
    </xf>
    <xf numFmtId="0" fontId="31" fillId="0" borderId="17" xfId="43" applyFont="1" applyBorder="1" applyAlignment="1" applyProtection="1">
      <alignment horizontal="left" vertical="center" wrapText="1"/>
      <protection locked="0"/>
    </xf>
    <xf numFmtId="49" fontId="29" fillId="0" borderId="17" xfId="0" applyNumberFormat="1" applyFont="1" applyBorder="1" applyProtection="1">
      <protection locked="0"/>
    </xf>
    <xf numFmtId="1" fontId="29" fillId="0" borderId="17" xfId="0" applyNumberFormat="1" applyFont="1" applyBorder="1" applyAlignment="1" applyProtection="1">
      <alignment horizontal="center" vertical="center"/>
      <protection locked="0"/>
    </xf>
    <xf numFmtId="49" fontId="29" fillId="0" borderId="18" xfId="0" applyNumberFormat="1" applyFont="1" applyBorder="1" applyAlignment="1" applyProtection="1">
      <alignment wrapText="1"/>
      <protection locked="0"/>
    </xf>
    <xf numFmtId="2" fontId="29" fillId="0" borderId="16" xfId="0" applyNumberFormat="1" applyFont="1" applyBorder="1" applyAlignment="1" applyProtection="1">
      <alignment vertical="center"/>
      <protection locked="0"/>
    </xf>
    <xf numFmtId="0" fontId="33" fillId="40" borderId="10" xfId="0" applyFont="1" applyFill="1" applyBorder="1" applyAlignment="1">
      <alignment horizontal="center" vertical="center" wrapText="1"/>
    </xf>
    <xf numFmtId="0" fontId="33" fillId="40" borderId="10" xfId="7" applyNumberFormat="1" applyFont="1" applyFill="1" applyBorder="1" applyAlignment="1" applyProtection="1">
      <alignment horizontal="center" vertical="center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49" fontId="34" fillId="0" borderId="14" xfId="0" applyNumberFormat="1" applyFont="1" applyBorder="1" applyAlignment="1" applyProtection="1">
      <alignment horizontal="center" vertical="center"/>
      <protection locked="0"/>
    </xf>
    <xf numFmtId="49" fontId="34" fillId="0" borderId="15" xfId="0" applyNumberFormat="1" applyFont="1" applyBorder="1" applyAlignment="1" applyProtection="1">
      <alignment horizontal="center" vertical="center"/>
      <protection locked="0"/>
    </xf>
    <xf numFmtId="49" fontId="34" fillId="0" borderId="19" xfId="0" applyNumberFormat="1" applyFont="1" applyBorder="1" applyAlignment="1" applyProtection="1">
      <alignment horizontal="center" vertical="center"/>
      <protection locked="0"/>
    </xf>
  </cellXfs>
  <cellStyles count="65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 2" xfId="45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0" t="s">
        <v>14</v>
      </c>
      <c r="C7" s="51"/>
      <c r="D7" s="51"/>
      <c r="E7" s="51"/>
      <c r="F7" s="51"/>
      <c r="G7" s="52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0" t="s">
        <v>26</v>
      </c>
      <c r="C7" s="52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AH42"/>
  <sheetViews>
    <sheetView tabSelected="1" topLeftCell="F1" zoomScale="95" zoomScaleNormal="95" workbookViewId="0">
      <pane ySplit="1" topLeftCell="A2" activePane="bottomLeft" state="frozen"/>
      <selection pane="bottomLeft" activeCell="K16" sqref="K16"/>
    </sheetView>
  </sheetViews>
  <sheetFormatPr defaultColWidth="8.7109375" defaultRowHeight="15" customHeight="1"/>
  <cols>
    <col min="1" max="1" width="18.7109375" style="4" customWidth="1"/>
    <col min="2" max="2" width="19.7109375" style="4" hidden="1" customWidth="1"/>
    <col min="3" max="3" width="20.42578125" style="12" customWidth="1"/>
    <col min="4" max="4" width="29" style="4" customWidth="1"/>
    <col min="5" max="5" width="21.85546875" style="12" bestFit="1" customWidth="1"/>
    <col min="6" max="6" width="21.5703125" style="4" customWidth="1"/>
    <col min="7" max="7" width="37.5703125" style="4" customWidth="1"/>
    <col min="8" max="8" width="9.7109375" style="4" customWidth="1"/>
    <col min="9" max="9" width="33.140625" style="4" customWidth="1"/>
    <col min="10" max="10" width="10.28515625" style="4" customWidth="1"/>
    <col min="11" max="11" width="21.85546875" style="13" bestFit="1" customWidth="1"/>
    <col min="12" max="12" width="21.85546875" style="4" bestFit="1" customWidth="1"/>
    <col min="13" max="13" width="21.85546875" style="4" customWidth="1"/>
    <col min="14" max="14" width="26.7109375" style="4" customWidth="1"/>
    <col min="15" max="34" width="8.7109375" style="4"/>
    <col min="35" max="16384" width="8.7109375" style="1"/>
  </cols>
  <sheetData>
    <row r="1" spans="1:34" s="11" customFormat="1" ht="81.2" customHeight="1">
      <c r="A1" s="24" t="s">
        <v>42</v>
      </c>
      <c r="B1" s="25" t="s">
        <v>44</v>
      </c>
      <c r="C1" s="26" t="s">
        <v>45</v>
      </c>
      <c r="D1" s="27" t="s">
        <v>46</v>
      </c>
      <c r="E1" s="27" t="s">
        <v>39</v>
      </c>
      <c r="F1" s="27" t="s">
        <v>47</v>
      </c>
      <c r="G1" s="45" t="s">
        <v>48</v>
      </c>
      <c r="H1" s="28" t="s">
        <v>50</v>
      </c>
      <c r="I1" s="45" t="s">
        <v>49</v>
      </c>
      <c r="J1" s="28" t="s">
        <v>50</v>
      </c>
      <c r="K1" s="46" t="s">
        <v>43</v>
      </c>
      <c r="L1" s="45" t="s">
        <v>38</v>
      </c>
      <c r="M1" s="45" t="s">
        <v>40</v>
      </c>
      <c r="N1" s="45" t="s">
        <v>41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s="10" customFormat="1" ht="72" customHeight="1">
      <c r="A2" s="20"/>
      <c r="B2" s="14"/>
      <c r="C2" s="15">
        <v>10</v>
      </c>
      <c r="D2" s="21" t="s">
        <v>52</v>
      </c>
      <c r="E2" s="15">
        <v>300</v>
      </c>
      <c r="F2" s="16" t="s">
        <v>90</v>
      </c>
      <c r="G2" s="30"/>
      <c r="H2" s="29">
        <f>IF(LEN(G2)&gt;40,"skróć opis!",LEN(G2))</f>
        <v>0</v>
      </c>
      <c r="I2" s="30"/>
      <c r="J2" s="29">
        <f>IF(LEN(I2)&gt;35,"skróć opis!",LEN(I2))</f>
        <v>0</v>
      </c>
      <c r="K2" s="32"/>
      <c r="L2" s="17">
        <v>0.23</v>
      </c>
      <c r="M2" s="18">
        <f t="shared" ref="M2:M40" si="0">K2*E2</f>
        <v>0</v>
      </c>
      <c r="N2" s="19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02.95" customHeight="1">
      <c r="A3" s="20"/>
      <c r="B3" s="14"/>
      <c r="C3" s="15">
        <v>20</v>
      </c>
      <c r="D3" s="21" t="s">
        <v>53</v>
      </c>
      <c r="E3" s="15">
        <v>300</v>
      </c>
      <c r="F3" s="16" t="s">
        <v>90</v>
      </c>
      <c r="G3" s="30"/>
      <c r="H3" s="29">
        <f t="shared" ref="H3:H40" si="1">IF(LEN(G3)&gt;40,"skróć opis!",LEN(G3))</f>
        <v>0</v>
      </c>
      <c r="I3" s="30"/>
      <c r="J3" s="29">
        <f t="shared" ref="J3:J40" si="2">IF(LEN(I3)&gt;35,"skróć opis!",LEN(I3))</f>
        <v>0</v>
      </c>
      <c r="K3" s="32"/>
      <c r="L3" s="17">
        <v>0.23</v>
      </c>
      <c r="M3" s="18">
        <f t="shared" si="0"/>
        <v>0</v>
      </c>
      <c r="N3" s="19"/>
    </row>
    <row r="4" spans="1:34" ht="62.25" customHeight="1">
      <c r="A4" s="20"/>
      <c r="B4" s="22"/>
      <c r="C4" s="15">
        <f>C3+10</f>
        <v>30</v>
      </c>
      <c r="D4" s="21" t="s">
        <v>54</v>
      </c>
      <c r="E4" s="15">
        <v>300</v>
      </c>
      <c r="F4" s="16" t="s">
        <v>90</v>
      </c>
      <c r="G4" s="30"/>
      <c r="H4" s="29">
        <f t="shared" si="1"/>
        <v>0</v>
      </c>
      <c r="I4" s="31"/>
      <c r="J4" s="29">
        <f t="shared" si="2"/>
        <v>0</v>
      </c>
      <c r="K4" s="32"/>
      <c r="L4" s="17">
        <v>0.23</v>
      </c>
      <c r="M4" s="18">
        <f t="shared" si="0"/>
        <v>0</v>
      </c>
      <c r="N4" s="22"/>
    </row>
    <row r="5" spans="1:34" ht="62.25" customHeight="1">
      <c r="A5" s="20"/>
      <c r="B5" s="22"/>
      <c r="C5" s="15">
        <f t="shared" ref="C5:C39" si="3">C4+10</f>
        <v>40</v>
      </c>
      <c r="D5" s="21" t="s">
        <v>55</v>
      </c>
      <c r="E5" s="15">
        <v>300</v>
      </c>
      <c r="F5" s="16" t="s">
        <v>90</v>
      </c>
      <c r="G5" s="30"/>
      <c r="H5" s="29">
        <f t="shared" si="1"/>
        <v>0</v>
      </c>
      <c r="I5" s="31"/>
      <c r="J5" s="29">
        <f t="shared" si="2"/>
        <v>0</v>
      </c>
      <c r="K5" s="32"/>
      <c r="L5" s="17">
        <v>0.23</v>
      </c>
      <c r="M5" s="18">
        <f t="shared" si="0"/>
        <v>0</v>
      </c>
      <c r="N5" s="22"/>
    </row>
    <row r="6" spans="1:34" ht="62.25" customHeight="1">
      <c r="A6" s="20"/>
      <c r="B6" s="22"/>
      <c r="C6" s="15">
        <f t="shared" si="3"/>
        <v>50</v>
      </c>
      <c r="D6" s="21" t="s">
        <v>56</v>
      </c>
      <c r="E6" s="15">
        <v>2000</v>
      </c>
      <c r="F6" s="16" t="s">
        <v>90</v>
      </c>
      <c r="G6" s="30"/>
      <c r="H6" s="29">
        <f t="shared" si="1"/>
        <v>0</v>
      </c>
      <c r="I6" s="31"/>
      <c r="J6" s="29">
        <f t="shared" si="2"/>
        <v>0</v>
      </c>
      <c r="K6" s="32"/>
      <c r="L6" s="17">
        <v>0.23</v>
      </c>
      <c r="M6" s="18">
        <f t="shared" si="0"/>
        <v>0</v>
      </c>
      <c r="N6" s="22"/>
    </row>
    <row r="7" spans="1:34" ht="62.25" customHeight="1">
      <c r="A7" s="20"/>
      <c r="B7" s="22"/>
      <c r="C7" s="15">
        <f t="shared" si="3"/>
        <v>60</v>
      </c>
      <c r="D7" s="21" t="s">
        <v>57</v>
      </c>
      <c r="E7" s="15">
        <v>1000</v>
      </c>
      <c r="F7" s="16" t="s">
        <v>90</v>
      </c>
      <c r="G7" s="30"/>
      <c r="H7" s="29">
        <f t="shared" si="1"/>
        <v>0</v>
      </c>
      <c r="I7" s="31"/>
      <c r="J7" s="29">
        <f t="shared" si="2"/>
        <v>0</v>
      </c>
      <c r="K7" s="32"/>
      <c r="L7" s="17">
        <v>0.23</v>
      </c>
      <c r="M7" s="18">
        <f t="shared" si="0"/>
        <v>0</v>
      </c>
      <c r="N7" s="22"/>
    </row>
    <row r="8" spans="1:34" ht="62.25" customHeight="1">
      <c r="A8" s="20"/>
      <c r="B8" s="22"/>
      <c r="C8" s="15">
        <f t="shared" si="3"/>
        <v>70</v>
      </c>
      <c r="D8" s="21" t="s">
        <v>58</v>
      </c>
      <c r="E8" s="15">
        <v>1000</v>
      </c>
      <c r="F8" s="16" t="s">
        <v>90</v>
      </c>
      <c r="G8" s="30"/>
      <c r="H8" s="29">
        <f t="shared" si="1"/>
        <v>0</v>
      </c>
      <c r="I8" s="31"/>
      <c r="J8" s="29">
        <f t="shared" si="2"/>
        <v>0</v>
      </c>
      <c r="K8" s="32"/>
      <c r="L8" s="17">
        <v>0.23</v>
      </c>
      <c r="M8" s="18">
        <f t="shared" si="0"/>
        <v>0</v>
      </c>
      <c r="N8" s="22"/>
    </row>
    <row r="9" spans="1:34" ht="62.25" customHeight="1">
      <c r="A9" s="20"/>
      <c r="B9" s="22"/>
      <c r="C9" s="15">
        <f t="shared" si="3"/>
        <v>80</v>
      </c>
      <c r="D9" s="21" t="s">
        <v>59</v>
      </c>
      <c r="E9" s="15">
        <v>20</v>
      </c>
      <c r="F9" s="16" t="s">
        <v>91</v>
      </c>
      <c r="G9" s="30"/>
      <c r="H9" s="29">
        <f t="shared" si="1"/>
        <v>0</v>
      </c>
      <c r="I9" s="31"/>
      <c r="J9" s="29">
        <f t="shared" si="2"/>
        <v>0</v>
      </c>
      <c r="K9" s="32"/>
      <c r="L9" s="17">
        <v>0.23</v>
      </c>
      <c r="M9" s="18">
        <f t="shared" si="0"/>
        <v>0</v>
      </c>
      <c r="N9" s="22"/>
    </row>
    <row r="10" spans="1:34" ht="62.25" customHeight="1">
      <c r="A10" s="20"/>
      <c r="B10" s="22"/>
      <c r="C10" s="15">
        <f t="shared" si="3"/>
        <v>90</v>
      </c>
      <c r="D10" s="21" t="s">
        <v>60</v>
      </c>
      <c r="E10" s="15">
        <v>400</v>
      </c>
      <c r="F10" s="16" t="s">
        <v>91</v>
      </c>
      <c r="G10" s="30"/>
      <c r="H10" s="29">
        <f t="shared" si="1"/>
        <v>0</v>
      </c>
      <c r="I10" s="31"/>
      <c r="J10" s="29">
        <f t="shared" si="2"/>
        <v>0</v>
      </c>
      <c r="K10" s="32"/>
      <c r="L10" s="17">
        <v>0.23</v>
      </c>
      <c r="M10" s="18">
        <f t="shared" si="0"/>
        <v>0</v>
      </c>
      <c r="N10" s="22"/>
    </row>
    <row r="11" spans="1:34" ht="62.25" customHeight="1">
      <c r="A11" s="20"/>
      <c r="B11" s="22"/>
      <c r="C11" s="15">
        <f t="shared" si="3"/>
        <v>100</v>
      </c>
      <c r="D11" s="21" t="s">
        <v>61</v>
      </c>
      <c r="E11" s="15">
        <v>200</v>
      </c>
      <c r="F11" s="16" t="s">
        <v>91</v>
      </c>
      <c r="G11" s="30"/>
      <c r="H11" s="29">
        <f t="shared" si="1"/>
        <v>0</v>
      </c>
      <c r="I11" s="31"/>
      <c r="J11" s="29">
        <f t="shared" si="2"/>
        <v>0</v>
      </c>
      <c r="K11" s="32"/>
      <c r="L11" s="17">
        <v>0.23</v>
      </c>
      <c r="M11" s="18">
        <f t="shared" si="0"/>
        <v>0</v>
      </c>
      <c r="N11" s="22"/>
    </row>
    <row r="12" spans="1:34" ht="62.25" customHeight="1">
      <c r="A12" s="20"/>
      <c r="B12" s="22"/>
      <c r="C12" s="15">
        <f t="shared" si="3"/>
        <v>110</v>
      </c>
      <c r="D12" s="21" t="s">
        <v>62</v>
      </c>
      <c r="E12" s="15">
        <v>300</v>
      </c>
      <c r="F12" s="16" t="s">
        <v>91</v>
      </c>
      <c r="G12" s="30"/>
      <c r="H12" s="29">
        <f t="shared" si="1"/>
        <v>0</v>
      </c>
      <c r="I12" s="31"/>
      <c r="J12" s="29">
        <f t="shared" si="2"/>
        <v>0</v>
      </c>
      <c r="K12" s="32"/>
      <c r="L12" s="17">
        <v>0.23</v>
      </c>
      <c r="M12" s="18">
        <f t="shared" si="0"/>
        <v>0</v>
      </c>
      <c r="N12" s="22"/>
    </row>
    <row r="13" spans="1:34" ht="62.25" customHeight="1">
      <c r="A13" s="20"/>
      <c r="B13" s="22"/>
      <c r="C13" s="15">
        <f t="shared" si="3"/>
        <v>120</v>
      </c>
      <c r="D13" s="21" t="s">
        <v>63</v>
      </c>
      <c r="E13" s="15">
        <v>15</v>
      </c>
      <c r="F13" s="16" t="s">
        <v>91</v>
      </c>
      <c r="G13" s="30"/>
      <c r="H13" s="29">
        <f t="shared" si="1"/>
        <v>0</v>
      </c>
      <c r="I13" s="31"/>
      <c r="J13" s="29">
        <f t="shared" si="2"/>
        <v>0</v>
      </c>
      <c r="K13" s="32"/>
      <c r="L13" s="17">
        <v>0.23</v>
      </c>
      <c r="M13" s="18">
        <f t="shared" si="0"/>
        <v>0</v>
      </c>
      <c r="N13" s="22"/>
    </row>
    <row r="14" spans="1:34" ht="62.25" customHeight="1">
      <c r="A14" s="20"/>
      <c r="B14" s="22"/>
      <c r="C14" s="15">
        <f t="shared" si="3"/>
        <v>130</v>
      </c>
      <c r="D14" s="21" t="s">
        <v>64</v>
      </c>
      <c r="E14" s="15">
        <v>100</v>
      </c>
      <c r="F14" s="16" t="s">
        <v>91</v>
      </c>
      <c r="G14" s="30"/>
      <c r="H14" s="29">
        <f t="shared" si="1"/>
        <v>0</v>
      </c>
      <c r="I14" s="31"/>
      <c r="J14" s="29">
        <f t="shared" si="2"/>
        <v>0</v>
      </c>
      <c r="K14" s="32"/>
      <c r="L14" s="17">
        <v>0.23</v>
      </c>
      <c r="M14" s="18">
        <f t="shared" si="0"/>
        <v>0</v>
      </c>
      <c r="N14" s="22"/>
    </row>
    <row r="15" spans="1:34" ht="62.25" customHeight="1">
      <c r="A15" s="20"/>
      <c r="B15" s="22"/>
      <c r="C15" s="15">
        <f t="shared" si="3"/>
        <v>140</v>
      </c>
      <c r="D15" s="21" t="s">
        <v>65</v>
      </c>
      <c r="E15" s="15">
        <v>30</v>
      </c>
      <c r="F15" s="16" t="s">
        <v>90</v>
      </c>
      <c r="G15" s="30"/>
      <c r="H15" s="29">
        <f t="shared" si="1"/>
        <v>0</v>
      </c>
      <c r="I15" s="31"/>
      <c r="J15" s="29">
        <f t="shared" si="2"/>
        <v>0</v>
      </c>
      <c r="K15" s="32"/>
      <c r="L15" s="17">
        <v>0.23</v>
      </c>
      <c r="M15" s="18">
        <f t="shared" si="0"/>
        <v>0</v>
      </c>
      <c r="N15" s="22"/>
    </row>
    <row r="16" spans="1:34" ht="62.25" customHeight="1">
      <c r="A16" s="20"/>
      <c r="B16" s="22"/>
      <c r="C16" s="15">
        <f t="shared" si="3"/>
        <v>150</v>
      </c>
      <c r="D16" s="21" t="s">
        <v>66</v>
      </c>
      <c r="E16" s="15">
        <v>60</v>
      </c>
      <c r="F16" s="16" t="s">
        <v>90</v>
      </c>
      <c r="G16" s="30"/>
      <c r="H16" s="29">
        <f t="shared" si="1"/>
        <v>0</v>
      </c>
      <c r="I16" s="31"/>
      <c r="J16" s="29">
        <f t="shared" si="2"/>
        <v>0</v>
      </c>
      <c r="K16" s="32"/>
      <c r="L16" s="17">
        <v>0.23</v>
      </c>
      <c r="M16" s="18">
        <f t="shared" si="0"/>
        <v>0</v>
      </c>
      <c r="N16" s="22"/>
    </row>
    <row r="17" spans="1:14" ht="62.25" customHeight="1">
      <c r="A17" s="20"/>
      <c r="B17" s="22"/>
      <c r="C17" s="15">
        <f t="shared" si="3"/>
        <v>160</v>
      </c>
      <c r="D17" s="21" t="s">
        <v>67</v>
      </c>
      <c r="E17" s="15">
        <v>150</v>
      </c>
      <c r="F17" s="16" t="s">
        <v>90</v>
      </c>
      <c r="G17" s="30"/>
      <c r="H17" s="29">
        <f t="shared" si="1"/>
        <v>0</v>
      </c>
      <c r="I17" s="31"/>
      <c r="J17" s="29">
        <f t="shared" si="2"/>
        <v>0</v>
      </c>
      <c r="K17" s="32"/>
      <c r="L17" s="17">
        <v>0.23</v>
      </c>
      <c r="M17" s="18">
        <f t="shared" si="0"/>
        <v>0</v>
      </c>
      <c r="N17" s="22"/>
    </row>
    <row r="18" spans="1:14" ht="62.25" customHeight="1">
      <c r="A18" s="20"/>
      <c r="B18" s="22"/>
      <c r="C18" s="15">
        <f t="shared" si="3"/>
        <v>170</v>
      </c>
      <c r="D18" s="21" t="s">
        <v>68</v>
      </c>
      <c r="E18" s="15">
        <v>70</v>
      </c>
      <c r="F18" s="16" t="s">
        <v>90</v>
      </c>
      <c r="G18" s="30"/>
      <c r="H18" s="29">
        <f t="shared" si="1"/>
        <v>0</v>
      </c>
      <c r="I18" s="31"/>
      <c r="J18" s="29">
        <f t="shared" si="2"/>
        <v>0</v>
      </c>
      <c r="K18" s="32"/>
      <c r="L18" s="17">
        <v>0.23</v>
      </c>
      <c r="M18" s="18">
        <f t="shared" si="0"/>
        <v>0</v>
      </c>
      <c r="N18" s="22"/>
    </row>
    <row r="19" spans="1:14" ht="62.25" customHeight="1">
      <c r="A19" s="20"/>
      <c r="B19" s="22"/>
      <c r="C19" s="15">
        <f t="shared" si="3"/>
        <v>180</v>
      </c>
      <c r="D19" s="21" t="s">
        <v>69</v>
      </c>
      <c r="E19" s="15">
        <v>37</v>
      </c>
      <c r="F19" s="16" t="s">
        <v>90</v>
      </c>
      <c r="G19" s="30"/>
      <c r="H19" s="29">
        <f t="shared" si="1"/>
        <v>0</v>
      </c>
      <c r="I19" s="31"/>
      <c r="J19" s="29">
        <f t="shared" si="2"/>
        <v>0</v>
      </c>
      <c r="K19" s="32"/>
      <c r="L19" s="17">
        <v>0.23</v>
      </c>
      <c r="M19" s="18">
        <f t="shared" si="0"/>
        <v>0</v>
      </c>
      <c r="N19" s="22"/>
    </row>
    <row r="20" spans="1:14" ht="62.25" customHeight="1">
      <c r="A20" s="20"/>
      <c r="B20" s="22"/>
      <c r="C20" s="15">
        <f t="shared" si="3"/>
        <v>190</v>
      </c>
      <c r="D20" s="21" t="s">
        <v>70</v>
      </c>
      <c r="E20" s="15">
        <v>6</v>
      </c>
      <c r="F20" s="16" t="s">
        <v>91</v>
      </c>
      <c r="G20" s="30"/>
      <c r="H20" s="29">
        <f t="shared" si="1"/>
        <v>0</v>
      </c>
      <c r="I20" s="31"/>
      <c r="J20" s="29">
        <f t="shared" si="2"/>
        <v>0</v>
      </c>
      <c r="K20" s="32"/>
      <c r="L20" s="17">
        <v>0.23</v>
      </c>
      <c r="M20" s="18">
        <f t="shared" si="0"/>
        <v>0</v>
      </c>
      <c r="N20" s="23"/>
    </row>
    <row r="21" spans="1:14" ht="62.25" customHeight="1">
      <c r="A21" s="20"/>
      <c r="B21" s="22"/>
      <c r="C21" s="15">
        <f t="shared" si="3"/>
        <v>200</v>
      </c>
      <c r="D21" s="21" t="s">
        <v>71</v>
      </c>
      <c r="E21" s="15">
        <v>9</v>
      </c>
      <c r="F21" s="16" t="s">
        <v>92</v>
      </c>
      <c r="G21" s="30"/>
      <c r="H21" s="29">
        <f t="shared" si="1"/>
        <v>0</v>
      </c>
      <c r="I21" s="31"/>
      <c r="J21" s="29">
        <f t="shared" si="2"/>
        <v>0</v>
      </c>
      <c r="K21" s="32"/>
      <c r="L21" s="17">
        <v>0.23</v>
      </c>
      <c r="M21" s="18">
        <f t="shared" si="0"/>
        <v>0</v>
      </c>
      <c r="N21" s="23"/>
    </row>
    <row r="22" spans="1:14" ht="62.25" customHeight="1">
      <c r="A22" s="20"/>
      <c r="B22" s="22"/>
      <c r="C22" s="15">
        <f t="shared" si="3"/>
        <v>210</v>
      </c>
      <c r="D22" s="21" t="s">
        <v>72</v>
      </c>
      <c r="E22" s="15">
        <v>4</v>
      </c>
      <c r="F22" s="16" t="s">
        <v>91</v>
      </c>
      <c r="G22" s="30"/>
      <c r="H22" s="29">
        <f t="shared" si="1"/>
        <v>0</v>
      </c>
      <c r="I22" s="31"/>
      <c r="J22" s="29">
        <f t="shared" si="2"/>
        <v>0</v>
      </c>
      <c r="K22" s="32"/>
      <c r="L22" s="17">
        <v>0.23</v>
      </c>
      <c r="M22" s="18">
        <f t="shared" si="0"/>
        <v>0</v>
      </c>
      <c r="N22" s="23"/>
    </row>
    <row r="23" spans="1:14" ht="62.25" customHeight="1">
      <c r="A23" s="20"/>
      <c r="B23" s="22"/>
      <c r="C23" s="15">
        <f t="shared" si="3"/>
        <v>220</v>
      </c>
      <c r="D23" s="21" t="s">
        <v>73</v>
      </c>
      <c r="E23" s="15">
        <v>4</v>
      </c>
      <c r="F23" s="16" t="s">
        <v>91</v>
      </c>
      <c r="G23" s="30"/>
      <c r="H23" s="29">
        <f t="shared" si="1"/>
        <v>0</v>
      </c>
      <c r="I23" s="31"/>
      <c r="J23" s="29">
        <f t="shared" si="2"/>
        <v>0</v>
      </c>
      <c r="K23" s="32"/>
      <c r="L23" s="17">
        <v>0.23</v>
      </c>
      <c r="M23" s="18">
        <f t="shared" si="0"/>
        <v>0</v>
      </c>
      <c r="N23" s="23"/>
    </row>
    <row r="24" spans="1:14" ht="62.25" customHeight="1">
      <c r="A24" s="20"/>
      <c r="B24" s="22"/>
      <c r="C24" s="15">
        <f t="shared" si="3"/>
        <v>230</v>
      </c>
      <c r="D24" s="21" t="s">
        <v>74</v>
      </c>
      <c r="E24" s="15">
        <v>6</v>
      </c>
      <c r="F24" s="16" t="s">
        <v>91</v>
      </c>
      <c r="G24" s="30"/>
      <c r="H24" s="29">
        <f t="shared" si="1"/>
        <v>0</v>
      </c>
      <c r="I24" s="31"/>
      <c r="J24" s="29">
        <f t="shared" si="2"/>
        <v>0</v>
      </c>
      <c r="K24" s="32"/>
      <c r="L24" s="17">
        <v>0.23</v>
      </c>
      <c r="M24" s="18">
        <f t="shared" si="0"/>
        <v>0</v>
      </c>
      <c r="N24" s="23"/>
    </row>
    <row r="25" spans="1:14" ht="62.25" customHeight="1">
      <c r="A25" s="20"/>
      <c r="B25" s="22"/>
      <c r="C25" s="15">
        <f t="shared" si="3"/>
        <v>240</v>
      </c>
      <c r="D25" s="21" t="s">
        <v>75</v>
      </c>
      <c r="E25" s="15">
        <v>30</v>
      </c>
      <c r="F25" s="16" t="s">
        <v>91</v>
      </c>
      <c r="G25" s="30"/>
      <c r="H25" s="29">
        <f t="shared" si="1"/>
        <v>0</v>
      </c>
      <c r="I25" s="31"/>
      <c r="J25" s="29">
        <f t="shared" si="2"/>
        <v>0</v>
      </c>
      <c r="K25" s="32"/>
      <c r="L25" s="17">
        <v>0.23</v>
      </c>
      <c r="M25" s="18">
        <f t="shared" si="0"/>
        <v>0</v>
      </c>
      <c r="N25" s="23"/>
    </row>
    <row r="26" spans="1:14" ht="62.25" customHeight="1">
      <c r="A26" s="20"/>
      <c r="B26" s="22"/>
      <c r="C26" s="15">
        <f t="shared" si="3"/>
        <v>250</v>
      </c>
      <c r="D26" s="21" t="s">
        <v>76</v>
      </c>
      <c r="E26" s="15">
        <v>6000</v>
      </c>
      <c r="F26" s="16" t="s">
        <v>91</v>
      </c>
      <c r="G26" s="30"/>
      <c r="H26" s="29">
        <f t="shared" si="1"/>
        <v>0</v>
      </c>
      <c r="I26" s="31"/>
      <c r="J26" s="29">
        <f t="shared" si="2"/>
        <v>0</v>
      </c>
      <c r="K26" s="32"/>
      <c r="L26" s="17">
        <v>0.23</v>
      </c>
      <c r="M26" s="18">
        <f t="shared" si="0"/>
        <v>0</v>
      </c>
      <c r="N26" s="23"/>
    </row>
    <row r="27" spans="1:14" ht="62.25" customHeight="1">
      <c r="A27" s="20"/>
      <c r="B27" s="22"/>
      <c r="C27" s="15">
        <f t="shared" si="3"/>
        <v>260</v>
      </c>
      <c r="D27" s="21" t="s">
        <v>77</v>
      </c>
      <c r="E27" s="15">
        <v>20</v>
      </c>
      <c r="F27" s="16" t="s">
        <v>91</v>
      </c>
      <c r="G27" s="30"/>
      <c r="H27" s="29">
        <f t="shared" si="1"/>
        <v>0</v>
      </c>
      <c r="I27" s="31"/>
      <c r="J27" s="29">
        <f t="shared" si="2"/>
        <v>0</v>
      </c>
      <c r="K27" s="32"/>
      <c r="L27" s="17">
        <v>0.23</v>
      </c>
      <c r="M27" s="18">
        <f t="shared" si="0"/>
        <v>0</v>
      </c>
      <c r="N27" s="23"/>
    </row>
    <row r="28" spans="1:14" ht="62.25" customHeight="1">
      <c r="A28" s="20"/>
      <c r="B28" s="22"/>
      <c r="C28" s="15">
        <f t="shared" si="3"/>
        <v>270</v>
      </c>
      <c r="D28" s="21" t="s">
        <v>78</v>
      </c>
      <c r="E28" s="15">
        <v>30</v>
      </c>
      <c r="F28" s="16" t="s">
        <v>91</v>
      </c>
      <c r="G28" s="30"/>
      <c r="H28" s="29">
        <f t="shared" si="1"/>
        <v>0</v>
      </c>
      <c r="I28" s="31"/>
      <c r="J28" s="29">
        <f t="shared" si="2"/>
        <v>0</v>
      </c>
      <c r="K28" s="32"/>
      <c r="L28" s="17">
        <v>0.23</v>
      </c>
      <c r="M28" s="18">
        <f t="shared" si="0"/>
        <v>0</v>
      </c>
      <c r="N28" s="23"/>
    </row>
    <row r="29" spans="1:14" ht="62.25" customHeight="1">
      <c r="A29" s="20"/>
      <c r="B29" s="22"/>
      <c r="C29" s="15">
        <f t="shared" si="3"/>
        <v>280</v>
      </c>
      <c r="D29" s="21" t="s">
        <v>79</v>
      </c>
      <c r="E29" s="15">
        <v>4</v>
      </c>
      <c r="F29" s="16" t="s">
        <v>91</v>
      </c>
      <c r="G29" s="30"/>
      <c r="H29" s="29">
        <f t="shared" si="1"/>
        <v>0</v>
      </c>
      <c r="I29" s="31"/>
      <c r="J29" s="29">
        <f t="shared" si="2"/>
        <v>0</v>
      </c>
      <c r="K29" s="32"/>
      <c r="L29" s="17">
        <v>0.23</v>
      </c>
      <c r="M29" s="18">
        <f t="shared" si="0"/>
        <v>0</v>
      </c>
      <c r="N29" s="23"/>
    </row>
    <row r="30" spans="1:14" ht="62.25" customHeight="1">
      <c r="A30" s="20"/>
      <c r="B30" s="22"/>
      <c r="C30" s="15">
        <f t="shared" si="3"/>
        <v>290</v>
      </c>
      <c r="D30" s="21" t="s">
        <v>80</v>
      </c>
      <c r="E30" s="15">
        <v>4</v>
      </c>
      <c r="F30" s="16" t="s">
        <v>91</v>
      </c>
      <c r="G30" s="30"/>
      <c r="H30" s="29">
        <f t="shared" si="1"/>
        <v>0</v>
      </c>
      <c r="I30" s="31"/>
      <c r="J30" s="29">
        <f t="shared" si="2"/>
        <v>0</v>
      </c>
      <c r="K30" s="32"/>
      <c r="L30" s="17">
        <v>0.23</v>
      </c>
      <c r="M30" s="18">
        <f t="shared" si="0"/>
        <v>0</v>
      </c>
      <c r="N30" s="23"/>
    </row>
    <row r="31" spans="1:14" ht="62.25" customHeight="1">
      <c r="A31" s="20"/>
      <c r="B31" s="22"/>
      <c r="C31" s="15">
        <f t="shared" si="3"/>
        <v>300</v>
      </c>
      <c r="D31" s="21" t="s">
        <v>81</v>
      </c>
      <c r="E31" s="15">
        <v>6</v>
      </c>
      <c r="F31" s="16" t="s">
        <v>91</v>
      </c>
      <c r="G31" s="30"/>
      <c r="H31" s="29">
        <f t="shared" si="1"/>
        <v>0</v>
      </c>
      <c r="I31" s="31"/>
      <c r="J31" s="29">
        <f t="shared" si="2"/>
        <v>0</v>
      </c>
      <c r="K31" s="32"/>
      <c r="L31" s="17">
        <v>0.23</v>
      </c>
      <c r="M31" s="18">
        <f t="shared" si="0"/>
        <v>0</v>
      </c>
      <c r="N31" s="23"/>
    </row>
    <row r="32" spans="1:14" ht="62.25" customHeight="1">
      <c r="A32" s="20"/>
      <c r="B32" s="22"/>
      <c r="C32" s="15">
        <f t="shared" si="3"/>
        <v>310</v>
      </c>
      <c r="D32" s="21" t="s">
        <v>82</v>
      </c>
      <c r="E32" s="15">
        <v>10</v>
      </c>
      <c r="F32" s="16" t="s">
        <v>91</v>
      </c>
      <c r="G32" s="30"/>
      <c r="H32" s="29">
        <f t="shared" si="1"/>
        <v>0</v>
      </c>
      <c r="I32" s="31"/>
      <c r="J32" s="29">
        <f t="shared" si="2"/>
        <v>0</v>
      </c>
      <c r="K32" s="32"/>
      <c r="L32" s="17">
        <v>0.23</v>
      </c>
      <c r="M32" s="18">
        <f t="shared" si="0"/>
        <v>0</v>
      </c>
      <c r="N32" s="23"/>
    </row>
    <row r="33" spans="1:14" ht="62.25" customHeight="1">
      <c r="A33" s="20"/>
      <c r="B33" s="22"/>
      <c r="C33" s="15">
        <f t="shared" si="3"/>
        <v>320</v>
      </c>
      <c r="D33" s="21" t="s">
        <v>83</v>
      </c>
      <c r="E33" s="15">
        <v>6</v>
      </c>
      <c r="F33" s="16" t="s">
        <v>91</v>
      </c>
      <c r="G33" s="30"/>
      <c r="H33" s="29">
        <f t="shared" si="1"/>
        <v>0</v>
      </c>
      <c r="I33" s="31"/>
      <c r="J33" s="29">
        <f t="shared" si="2"/>
        <v>0</v>
      </c>
      <c r="K33" s="32"/>
      <c r="L33" s="17">
        <v>0.23</v>
      </c>
      <c r="M33" s="18">
        <f t="shared" si="0"/>
        <v>0</v>
      </c>
      <c r="N33" s="23"/>
    </row>
    <row r="34" spans="1:14" ht="62.25" customHeight="1">
      <c r="A34" s="20"/>
      <c r="B34" s="22"/>
      <c r="C34" s="15">
        <f t="shared" si="3"/>
        <v>330</v>
      </c>
      <c r="D34" s="21" t="s">
        <v>84</v>
      </c>
      <c r="E34" s="15">
        <v>4</v>
      </c>
      <c r="F34" s="16" t="s">
        <v>91</v>
      </c>
      <c r="G34" s="30"/>
      <c r="H34" s="29">
        <f t="shared" si="1"/>
        <v>0</v>
      </c>
      <c r="I34" s="31"/>
      <c r="J34" s="29">
        <f t="shared" si="2"/>
        <v>0</v>
      </c>
      <c r="K34" s="32"/>
      <c r="L34" s="17">
        <v>0.23</v>
      </c>
      <c r="M34" s="18">
        <f t="shared" si="0"/>
        <v>0</v>
      </c>
      <c r="N34" s="23"/>
    </row>
    <row r="35" spans="1:14" ht="62.25" customHeight="1">
      <c r="A35" s="20"/>
      <c r="B35" s="22"/>
      <c r="C35" s="15">
        <f t="shared" si="3"/>
        <v>340</v>
      </c>
      <c r="D35" s="21" t="s">
        <v>85</v>
      </c>
      <c r="E35" s="15">
        <v>4</v>
      </c>
      <c r="F35" s="16" t="s">
        <v>91</v>
      </c>
      <c r="G35" s="30"/>
      <c r="H35" s="29">
        <f t="shared" si="1"/>
        <v>0</v>
      </c>
      <c r="I35" s="31"/>
      <c r="J35" s="29">
        <f t="shared" si="2"/>
        <v>0</v>
      </c>
      <c r="K35" s="32"/>
      <c r="L35" s="17">
        <v>0.23</v>
      </c>
      <c r="M35" s="18">
        <f t="shared" si="0"/>
        <v>0</v>
      </c>
      <c r="N35" s="23"/>
    </row>
    <row r="36" spans="1:14" ht="62.25" customHeight="1">
      <c r="A36" s="20"/>
      <c r="B36" s="22"/>
      <c r="C36" s="15">
        <f t="shared" si="3"/>
        <v>350</v>
      </c>
      <c r="D36" s="21" t="s">
        <v>86</v>
      </c>
      <c r="E36" s="15">
        <v>12</v>
      </c>
      <c r="F36" s="16" t="s">
        <v>91</v>
      </c>
      <c r="G36" s="30"/>
      <c r="H36" s="29">
        <f t="shared" si="1"/>
        <v>0</v>
      </c>
      <c r="I36" s="31"/>
      <c r="J36" s="29">
        <f t="shared" si="2"/>
        <v>0</v>
      </c>
      <c r="K36" s="32"/>
      <c r="L36" s="17">
        <v>0.23</v>
      </c>
      <c r="M36" s="18">
        <f t="shared" si="0"/>
        <v>0</v>
      </c>
      <c r="N36" s="23"/>
    </row>
    <row r="37" spans="1:14" ht="62.25" customHeight="1">
      <c r="A37" s="20"/>
      <c r="B37" s="22"/>
      <c r="C37" s="15">
        <f t="shared" si="3"/>
        <v>360</v>
      </c>
      <c r="D37" s="21" t="s">
        <v>87</v>
      </c>
      <c r="E37" s="15">
        <v>20</v>
      </c>
      <c r="F37" s="16" t="s">
        <v>93</v>
      </c>
      <c r="G37" s="30"/>
      <c r="H37" s="29">
        <f t="shared" si="1"/>
        <v>0</v>
      </c>
      <c r="I37" s="31"/>
      <c r="J37" s="29">
        <f t="shared" si="2"/>
        <v>0</v>
      </c>
      <c r="K37" s="32"/>
      <c r="L37" s="17">
        <v>0.23</v>
      </c>
      <c r="M37" s="18">
        <f t="shared" si="0"/>
        <v>0</v>
      </c>
      <c r="N37" s="23"/>
    </row>
    <row r="38" spans="1:14" ht="62.25" customHeight="1">
      <c r="A38" s="20"/>
      <c r="B38" s="22"/>
      <c r="C38" s="15">
        <f t="shared" si="3"/>
        <v>370</v>
      </c>
      <c r="D38" s="21" t="s">
        <v>95</v>
      </c>
      <c r="E38" s="15">
        <v>6</v>
      </c>
      <c r="F38" s="16" t="s">
        <v>93</v>
      </c>
      <c r="G38" s="30"/>
      <c r="H38" s="29">
        <f t="shared" si="1"/>
        <v>0</v>
      </c>
      <c r="I38" s="31"/>
      <c r="J38" s="29">
        <f t="shared" si="2"/>
        <v>0</v>
      </c>
      <c r="K38" s="32"/>
      <c r="L38" s="17">
        <v>0.23</v>
      </c>
      <c r="M38" s="18">
        <f t="shared" si="0"/>
        <v>0</v>
      </c>
      <c r="N38" s="23"/>
    </row>
    <row r="39" spans="1:14" ht="56.45" customHeight="1">
      <c r="A39" s="20"/>
      <c r="B39" s="22"/>
      <c r="C39" s="15">
        <f t="shared" si="3"/>
        <v>380</v>
      </c>
      <c r="D39" s="21" t="s">
        <v>88</v>
      </c>
      <c r="E39" s="15">
        <v>2</v>
      </c>
      <c r="F39" s="16" t="s">
        <v>91</v>
      </c>
      <c r="G39" s="30"/>
      <c r="H39" s="29">
        <f t="shared" si="1"/>
        <v>0</v>
      </c>
      <c r="I39" s="31"/>
      <c r="J39" s="29">
        <f t="shared" si="2"/>
        <v>0</v>
      </c>
      <c r="K39" s="32"/>
      <c r="L39" s="17">
        <v>0.23</v>
      </c>
      <c r="M39" s="18">
        <f t="shared" si="0"/>
        <v>0</v>
      </c>
      <c r="N39" s="23"/>
    </row>
    <row r="40" spans="1:14" ht="56.45" customHeight="1">
      <c r="A40" s="20"/>
      <c r="B40" s="22"/>
      <c r="C40" s="15">
        <v>390</v>
      </c>
      <c r="D40" s="21" t="s">
        <v>89</v>
      </c>
      <c r="E40" s="15">
        <v>600</v>
      </c>
      <c r="F40" s="16" t="s">
        <v>94</v>
      </c>
      <c r="G40" s="30"/>
      <c r="H40" s="29">
        <f t="shared" si="1"/>
        <v>0</v>
      </c>
      <c r="I40" s="31"/>
      <c r="J40" s="29">
        <f t="shared" si="2"/>
        <v>0</v>
      </c>
      <c r="K40" s="32"/>
      <c r="L40" s="17">
        <v>0.23</v>
      </c>
      <c r="M40" s="18">
        <f t="shared" si="0"/>
        <v>0</v>
      </c>
      <c r="N40" s="23"/>
    </row>
    <row r="41" spans="1:14" ht="42.2" customHeight="1" thickBot="1">
      <c r="A41" s="40"/>
      <c r="B41" s="41"/>
      <c r="C41" s="42"/>
      <c r="D41" s="43"/>
      <c r="E41" s="33"/>
      <c r="F41" s="34"/>
      <c r="G41" s="35"/>
      <c r="H41" s="35"/>
      <c r="I41" s="35"/>
      <c r="J41" s="35"/>
      <c r="K41" s="36"/>
      <c r="L41" s="37"/>
      <c r="M41" s="38"/>
      <c r="N41" s="39"/>
    </row>
    <row r="42" spans="1:14" ht="35.25" customHeight="1" thickBot="1">
      <c r="A42" s="53" t="s">
        <v>51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5"/>
      <c r="M42" s="44">
        <f>SUM(M2:M40)</f>
        <v>0</v>
      </c>
    </row>
  </sheetData>
  <sheetProtection formatColumns="0" formatRows="0"/>
  <mergeCells count="1">
    <mergeCell ref="A42:L42"/>
  </mergeCells>
  <pageMargins left="0.7" right="0.7" top="0.75" bottom="0.75" header="0.3" footer="0.3"/>
  <pageSetup paperSize="9" scale="44" fitToHeight="0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0" t="s">
        <v>4</v>
      </c>
      <c r="B7" s="52"/>
      <c r="C7" s="50" t="s">
        <v>36</v>
      </c>
      <c r="D7" s="51"/>
      <c r="E7" s="51"/>
      <c r="F7" s="51"/>
      <c r="G7" s="51"/>
      <c r="H7" s="52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2025-09-11T09:35:57Z</cp:lastPrinted>
  <dcterms:created xsi:type="dcterms:W3CDTF">2025-02-28T00:00:00Z</dcterms:created>
  <dcterms:modified xsi:type="dcterms:W3CDTF">2025-11-19T07:48:32Z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