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G:\ZamPub\2024\przetargi\99-wyroby medyczne Unia cz.V\postępowanie\5. Wyjąsnienia\"/>
    </mc:Choice>
  </mc:AlternateContent>
  <xr:revisionPtr revIDLastSave="0" documentId="13_ncr:1_{82ACE8B6-0F1F-4EC9-9DB4-3C7D389F3446}" xr6:coauthVersionLast="47" xr6:coauthVersionMax="47" xr10:uidLastSave="{00000000-0000-0000-0000-000000000000}"/>
  <bookViews>
    <workbookView xWindow="-120" yWindow="-120" windowWidth="29040" windowHeight="15720" firstSheet="4" activeTab="15" xr2:uid="{00000000-000D-0000-FFFF-FFFF00000000}"/>
  </bookViews>
  <sheets>
    <sheet name="Arkusz1" sheetId="1" r:id="rId1"/>
    <sheet name="Arkusz2" sheetId="2" r:id="rId2"/>
    <sheet name="Arkusz3" sheetId="3" r:id="rId3"/>
    <sheet name="Arkusz4" sheetId="4" r:id="rId4"/>
    <sheet name="Arkusz5" sheetId="5" r:id="rId5"/>
    <sheet name="Arkusz6" sheetId="6" r:id="rId6"/>
    <sheet name="Arkusz7" sheetId="7" r:id="rId7"/>
    <sheet name="Arkusz8" sheetId="8" r:id="rId8"/>
    <sheet name="Arkusz9" sheetId="9" r:id="rId9"/>
    <sheet name="Arkusz10" sheetId="10" r:id="rId10"/>
    <sheet name="Arkusz11" sheetId="11" r:id="rId11"/>
    <sheet name="Arkusz12" sheetId="12" r:id="rId12"/>
    <sheet name="Arkusz13" sheetId="13" r:id="rId13"/>
    <sheet name="Arkusz14" sheetId="16" r:id="rId14"/>
    <sheet name="Arkusz15" sheetId="17" r:id="rId15"/>
    <sheet name="Arkusz16" sheetId="18" r:id="rId16"/>
  </sheets>
  <definedNames>
    <definedName name="_xlnm.Print_Area" localSheetId="5">Arkusz6!$A$1:$I$24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 i="16" l="1"/>
  <c r="H6" i="16"/>
  <c r="F7" i="16"/>
  <c r="F6" i="16"/>
  <c r="F9" i="13"/>
  <c r="H8" i="11"/>
  <c r="F8" i="11"/>
  <c r="F7" i="11"/>
  <c r="H7" i="11" s="1"/>
  <c r="H7" i="7"/>
  <c r="F7" i="7"/>
  <c r="F23" i="18" l="1"/>
  <c r="H23" i="18" s="1"/>
  <c r="F24" i="18"/>
  <c r="H24" i="18" s="1"/>
  <c r="F18" i="18"/>
  <c r="H18" i="18" s="1"/>
  <c r="F19" i="18"/>
  <c r="H19" i="18" s="1"/>
  <c r="F20" i="18"/>
  <c r="H20" i="18" s="1"/>
  <c r="F21" i="18"/>
  <c r="H21" i="18" s="1"/>
  <c r="F22" i="18"/>
  <c r="H22" i="18" s="1"/>
  <c r="F25" i="18"/>
  <c r="H25" i="18" s="1"/>
  <c r="F17" i="18"/>
  <c r="H17" i="18" s="1"/>
  <c r="F16" i="18"/>
  <c r="H16" i="18" s="1"/>
  <c r="F15" i="18"/>
  <c r="H15" i="18" s="1"/>
  <c r="F14" i="18"/>
  <c r="H14" i="18" s="1"/>
  <c r="F13" i="18"/>
  <c r="H13" i="18" s="1"/>
  <c r="F12" i="18"/>
  <c r="H12" i="18" s="1"/>
  <c r="F11" i="18"/>
  <c r="H11" i="18" s="1"/>
  <c r="F10" i="18"/>
  <c r="H10" i="18" s="1"/>
  <c r="F9" i="18"/>
  <c r="F26" i="18" l="1"/>
  <c r="H9" i="18"/>
  <c r="H26" i="18" s="1"/>
  <c r="F7" i="17" l="1"/>
  <c r="H7" i="17" s="1"/>
  <c r="F6" i="17" l="1"/>
  <c r="F8" i="7"/>
  <c r="H6" i="17" l="1"/>
  <c r="H8" i="17" s="1"/>
  <c r="F8" i="17"/>
  <c r="H8" i="7"/>
  <c r="F19" i="5"/>
  <c r="H19" i="5" s="1"/>
  <c r="F20" i="5"/>
  <c r="H20" i="5" s="1"/>
  <c r="F8" i="13"/>
  <c r="H8" i="13" s="1"/>
  <c r="G25" i="12" l="1"/>
  <c r="I25" i="12" s="1"/>
  <c r="G24" i="12"/>
  <c r="I24" i="12" s="1"/>
  <c r="G23" i="12"/>
  <c r="I23" i="12" s="1"/>
  <c r="G22" i="12"/>
  <c r="I22" i="12" s="1"/>
  <c r="G21" i="12"/>
  <c r="I21" i="12" s="1"/>
  <c r="G20" i="12"/>
  <c r="I20" i="12" s="1"/>
  <c r="G19" i="12"/>
  <c r="I19" i="12" s="1"/>
  <c r="G18" i="12"/>
  <c r="I18" i="12" s="1"/>
  <c r="G17" i="12"/>
  <c r="I17" i="12" s="1"/>
  <c r="G16" i="12"/>
  <c r="I16" i="12" s="1"/>
  <c r="G15" i="12"/>
  <c r="I15" i="12" s="1"/>
  <c r="G14" i="12"/>
  <c r="I14" i="12" s="1"/>
  <c r="G13" i="12"/>
  <c r="I13" i="12" s="1"/>
  <c r="G12" i="12"/>
  <c r="I12" i="12" s="1"/>
  <c r="G11" i="12"/>
  <c r="I11" i="12" s="1"/>
  <c r="G10" i="12"/>
  <c r="I10" i="12" s="1"/>
  <c r="G9" i="12"/>
  <c r="I9" i="12" s="1"/>
  <c r="G8" i="12"/>
  <c r="I8" i="12" s="1"/>
  <c r="G7" i="12"/>
  <c r="I7" i="12" s="1"/>
  <c r="G6" i="12"/>
  <c r="I6" i="12" s="1"/>
  <c r="I26" i="12" l="1"/>
  <c r="G26" i="12"/>
  <c r="H9" i="13" l="1"/>
  <c r="F7" i="13"/>
  <c r="H7" i="13" s="1"/>
  <c r="H10" i="13" l="1"/>
  <c r="F10" i="13"/>
  <c r="F12" i="10" l="1"/>
  <c r="H12" i="10" s="1"/>
  <c r="F11" i="10"/>
  <c r="H11" i="10" s="1"/>
  <c r="F10" i="10"/>
  <c r="H10" i="10" s="1"/>
  <c r="F9" i="10"/>
  <c r="H9" i="10" s="1"/>
  <c r="F8" i="10"/>
  <c r="H8" i="10" s="1"/>
  <c r="F7" i="10"/>
  <c r="F13" i="9"/>
  <c r="H13" i="9" s="1"/>
  <c r="F12" i="9"/>
  <c r="H12" i="9" s="1"/>
  <c r="F11" i="9"/>
  <c r="H11" i="9" s="1"/>
  <c r="F10" i="9"/>
  <c r="H10" i="9" s="1"/>
  <c r="F9" i="9"/>
  <c r="H9" i="9" s="1"/>
  <c r="F8" i="9"/>
  <c r="H8" i="9" s="1"/>
  <c r="F7" i="9"/>
  <c r="H7" i="9" s="1"/>
  <c r="F6" i="9"/>
  <c r="F13" i="10" l="1"/>
  <c r="F14" i="9"/>
  <c r="H7" i="10"/>
  <c r="H13" i="10" s="1"/>
  <c r="H6" i="9"/>
  <c r="H14" i="9" s="1"/>
  <c r="F7" i="8" l="1"/>
  <c r="F6" i="8"/>
  <c r="H6" i="8" s="1"/>
  <c r="F16" i="6"/>
  <c r="H16" i="6" s="1"/>
  <c r="F15" i="6"/>
  <c r="H15" i="6" s="1"/>
  <c r="F14" i="6"/>
  <c r="H14" i="6" s="1"/>
  <c r="F13" i="6"/>
  <c r="H13" i="6" s="1"/>
  <c r="F12" i="6"/>
  <c r="H12" i="6" s="1"/>
  <c r="F11" i="6"/>
  <c r="H11" i="6" s="1"/>
  <c r="F10" i="6"/>
  <c r="H10" i="6" s="1"/>
  <c r="F9" i="6"/>
  <c r="F8" i="6"/>
  <c r="F7" i="6"/>
  <c r="H7" i="6" s="1"/>
  <c r="F21" i="5"/>
  <c r="H21" i="5" s="1"/>
  <c r="F18" i="5"/>
  <c r="H18" i="5" s="1"/>
  <c r="F17" i="5"/>
  <c r="H17" i="5" s="1"/>
  <c r="F16" i="5"/>
  <c r="H16" i="5" s="1"/>
  <c r="F15" i="5"/>
  <c r="H15" i="5" s="1"/>
  <c r="F14" i="5"/>
  <c r="H14" i="5" s="1"/>
  <c r="F13" i="5"/>
  <c r="H13" i="5" s="1"/>
  <c r="F12" i="5"/>
  <c r="H12" i="5" s="1"/>
  <c r="F11" i="5"/>
  <c r="H11" i="5" s="1"/>
  <c r="F10" i="5"/>
  <c r="H10" i="5" s="1"/>
  <c r="F9" i="5"/>
  <c r="H9" i="5" s="1"/>
  <c r="F8" i="5"/>
  <c r="H8" i="5" s="1"/>
  <c r="F7" i="5"/>
  <c r="H7" i="5" s="1"/>
  <c r="F6" i="5"/>
  <c r="H6" i="5" s="1"/>
  <c r="F8" i="4"/>
  <c r="H8" i="4" s="1"/>
  <c r="F7" i="4"/>
  <c r="H7" i="4" s="1"/>
  <c r="F6" i="4"/>
  <c r="F9" i="4" l="1"/>
  <c r="F22" i="5"/>
  <c r="F17" i="6"/>
  <c r="H17" i="6" s="1"/>
  <c r="F8" i="8"/>
  <c r="H7" i="8"/>
  <c r="H8" i="8" s="1"/>
  <c r="H9" i="6"/>
  <c r="H22" i="5"/>
  <c r="H6" i="4"/>
  <c r="H9" i="4" s="1"/>
  <c r="G10" i="3"/>
  <c r="I10" i="3" s="1"/>
  <c r="G9" i="3"/>
  <c r="I9" i="3" s="1"/>
  <c r="G8" i="3"/>
  <c r="I8" i="3" s="1"/>
  <c r="G7" i="3"/>
  <c r="I7" i="3" s="1"/>
  <c r="G6" i="3"/>
  <c r="I6" i="3" s="1"/>
  <c r="G5" i="3"/>
  <c r="I5" i="3" s="1"/>
  <c r="G12" i="2"/>
  <c r="I12" i="2" s="1"/>
  <c r="G11" i="2"/>
  <c r="I11" i="2" s="1"/>
  <c r="G10" i="2"/>
  <c r="I10" i="2" s="1"/>
  <c r="G9" i="2"/>
  <c r="I9" i="2" s="1"/>
  <c r="G8" i="2"/>
  <c r="I8" i="2" s="1"/>
  <c r="G7" i="2"/>
  <c r="I7" i="2" s="1"/>
  <c r="F15" i="1" l="1"/>
  <c r="H15" i="1"/>
  <c r="G11" i="3"/>
  <c r="I11" i="3"/>
  <c r="I13" i="2"/>
  <c r="G13" i="2"/>
</calcChain>
</file>

<file path=xl/sharedStrings.xml><?xml version="1.0" encoding="utf-8"?>
<sst xmlns="http://schemas.openxmlformats.org/spreadsheetml/2006/main" count="532" uniqueCount="203">
  <si>
    <t>Lp</t>
  </si>
  <si>
    <t>Nazwa</t>
  </si>
  <si>
    <t>jm</t>
  </si>
  <si>
    <t>Ilość</t>
  </si>
  <si>
    <t>Cena jednostkowa netto</t>
  </si>
  <si>
    <t>Wartość netto</t>
  </si>
  <si>
    <t>VAT %</t>
  </si>
  <si>
    <t>Wartość brutto</t>
  </si>
  <si>
    <t>Nazwa oferowanego produktu /producent/ numer katalogowy</t>
  </si>
  <si>
    <t xml:space="preserve">Czujnik Masimo RD SET Inf  - dla pacjentów  3 – 20 kg, Czujnik z lekką, płaską wtyczką , bez części ruchomych, zabezpieczoną przed zalaniem, kodowaną kolorystycznie , niski profil elementów wewnętrznych, czujnik typu L z płaskim kablem o dł. 14,5 cm, pakowane folia papier. 20 sztuk w 1 op. </t>
  </si>
  <si>
    <t>op</t>
  </si>
  <si>
    <t>Czujnik Masimo RD SET Neo, &lt; 3 kg lub &gt; 40 kg, z lekką, płaską wtyczką , bez części ruchomych, zabezpieczoną przed zalaniem, kodowaną kolorystycznie , niski profil elementów wewnętrznych, czujnik typu L z płaskim kablem o dł. 14,5 cm, pakowane folia papier. 20 sztuk w 1 op.</t>
  </si>
  <si>
    <t>Czujnik Masimo RD SET TRAUMA czujnik dla noworodków, niemowląt i dzieci, waga 3-30 kg, przestawia urządzenia na najwyższą czułość, czujnik do resuscytacji, czujnik z żółtą wtyczką 20 sztuk w 1 op.</t>
  </si>
  <si>
    <t xml:space="preserve">Czujnik Masimo RD SET TRAUMA NEWBORN NEO, czujnik dla noworodków, z wagą &lt; 3kg, przestawia urządzenia na najwyższą czułość, czujnik do resuscytacji, czujnik z żółtą wtyczką 20 sztuk w 1 op. </t>
  </si>
  <si>
    <t>szt</t>
  </si>
  <si>
    <t>SUMA</t>
  </si>
  <si>
    <t>x</t>
  </si>
  <si>
    <t>Lp.</t>
  </si>
  <si>
    <t>Opis przedmiotu zamówienia</t>
  </si>
  <si>
    <t>Wymiar</t>
  </si>
  <si>
    <t>Jm</t>
  </si>
  <si>
    <t>Producent / numer katalogowy</t>
  </si>
  <si>
    <t>Dren do maski tlenowej. Wężyk ( dren ) o konstrukcji ( gwiazdka ) zapewniającej pewny przepływ nawet przy zagięciu, wykonany z materiałów nie zawierających DEHP, lateksu i poliestru, co eliminuje ryzyko wystąpienia reakcji alergicznych. Materiały spełniają wymagania norm ISO serii 10993 w zakresie biozgodności</t>
  </si>
  <si>
    <t>dług. 2,1 m</t>
  </si>
  <si>
    <t>szt.</t>
  </si>
  <si>
    <t>Maska tlenowa dla dzieci do średniej koncentracji z wężykiem. Maska wykonana z wysoko przeźroczystych materiałów pozwalających na monitorowanie zmian koloru twarzy oraz oznak życiowych pacjenta. Zastosowane materiały nie zawierajką DEHP, lateksu i poliestru, co eliminuje ryzyko wystąpienia reakcji alergicznych. Materiały spełniają wymagania norm ISO serii 10993 w zakresie biozgodności. Wężyk         ( dren ) o konstrukcji ( gwiazdka ) zapewniającej pewny przepływnawet przy zagięciu. Rozmiar : S</t>
  </si>
  <si>
    <t>dług. drenu 2,1 m</t>
  </si>
  <si>
    <t>Maska tlenowa dla dorosłych do średniej koncentracji z wężykiem. Maska wykonana z wysoko przeźroczystych materiałów pozwalających na monitorowanie zmian koloru twarzy oraz oznak życiowych pacjenta. Zastosowane materiały nie zawierajką DEHP, lateksu i poliestru, co eliminuje ryzyko wystąpienia reakcji alergicznych. Materiały spełniają wymagania norm ISO serii 10993 w zakresie biozgodności. Wężyk         ( dren ) o konstrukcji ( gwiazdka ) zapewniającej pewny przepływnawet przy zagięciu. Rozmiar : M, L i XL</t>
  </si>
  <si>
    <t>Maska aerozolowa dla dzieci. Maska wykonana z wysoko przeźroczystych materiałów pozwalających na monitorowanie zmian koloru twarzy oraz oznak życiowych pacjenta.Zastosowane materiały nie zawierajką DEHP, lateksu i poliestru, co eliminuje ryzyko wystąpienia reakcji alergicznych.Materiały spełniają wymagania norm ISO serii 10993 w zakresie biozgodności</t>
  </si>
  <si>
    <t>X</t>
  </si>
  <si>
    <r>
      <t xml:space="preserve">Zestaw do aerozoloterapii dla drosłych. Zestaw wyposazony w nebulizator generujący aerozol zawierający co najmniej 70% cząsteczek o wielkości 5 </t>
    </r>
    <r>
      <rPr>
        <sz val="9"/>
        <color rgb="FF000000"/>
        <rFont val="Calibri"/>
        <family val="2"/>
        <charset val="238"/>
      </rPr>
      <t>µ</t>
    </r>
    <r>
      <rPr>
        <sz val="9"/>
        <color rgb="FF000000"/>
        <rFont val="Arial"/>
        <family val="2"/>
        <charset val="238"/>
      </rPr>
      <t>m lub mniejszej. Zasilany od spodu z wylotem skierowanym do góry, wyraźnym oznaczeniem objetości na pojemniku, zamknięciem " na gwint " zapobiegającym przeciekom. Zestaw wykonany z wysoko przeźroczystych materiałów pozwalających na obserwację cieczy pozostającej do rozpylenia oraz monitorowanie zmian koloru twarzy oraz oznak życiowych pacjenta. Zastosowane materiały nie zawierajką DEHP, lateksu i poliestru, co eliminuje ryzyko wystąpienia reakcji alergicznych.Materiały spełniają wymagania norm ISO serii 10993 w zakresie biozgodności. Wężyk ( dren ) o konstrukcji ( gwiazdka ) zapewniającej pewny przepływ nawet przy zagięciu. Rozmiar : L i XL</t>
    </r>
  </si>
  <si>
    <t>Zestaw do aerozoloterapii dla dzieci. Zestaw wyposazony w nebulizator generujący aerozol zawierający co najmniej 70% cząsteczek o wielkości 5 µm lub mniejszej. Zasilany od spodu z wylotem skierowanym do góry, wyraźnym oznaczeniem objetości na pojemniku, zamknięciem " na gwint " zapobiegającym przeciekom. Zestaw wykonany z wysoko przeźroczystych materiałów pozwalających na obserwację cieczy pozostającej do rozpylenia oraz monitorowanie zmian koloru twarzy oraz oznak życiowych pacjenta. Zastosowane materiały nie zawierajką DEHP, lateksu i poliestru, co eliminuje ryzyko wystąpienia reakcji alergicznych.Materiały spełniają wymagania norm ISO serii 10993 w zakresie biozgodności. Wężyk ( dren ) o konstrukcji   ( gwiazdka ) zapewniającej pewny przepływ nawet przy zagięciu. Rozmar : S i M</t>
  </si>
  <si>
    <t>RAZEM</t>
  </si>
  <si>
    <t>WYMAGANIA DODATKOWE : POZYCJE od 1 do 6 OD JEDNEGO PRODUCENTA</t>
  </si>
  <si>
    <t>L.p.</t>
  </si>
  <si>
    <t>Wymiar / Rozmiar</t>
  </si>
  <si>
    <t>j.m.</t>
  </si>
  <si>
    <t>Cena jedn. netto</t>
  </si>
  <si>
    <t>Nazwa oferowanego przedmiotu/
Producent</t>
  </si>
  <si>
    <t>Dren brzuszny z mieszaniny silikonu , otwór centralny i trzy otwory boczne, jałowy</t>
  </si>
  <si>
    <t xml:space="preserve">CH18           </t>
  </si>
  <si>
    <t xml:space="preserve">CH20           </t>
  </si>
  <si>
    <t xml:space="preserve">CH22           </t>
  </si>
  <si>
    <t xml:space="preserve">CH24       </t>
  </si>
  <si>
    <t xml:space="preserve">CH26    </t>
  </si>
  <si>
    <t xml:space="preserve">CH28   </t>
  </si>
  <si>
    <t>Asortyment</t>
  </si>
  <si>
    <t>VAT (%)</t>
  </si>
  <si>
    <r>
      <t xml:space="preserve">Igły do znieczuleń podpajęczynówkowych z atraumatyczną końcówką w kształcie ostrołuku, z prowadnicą ściśle dopasowaną do rozmiaru igły, z ergonomicznym uchwytem, wskaźnikiem położenia otworu igły oraz z efektem szkła powiekszającego, uchwt kodowany kolorem z naniesioną informacją o rozmiarze w G i w mm, w rozmiarach: </t>
    </r>
    <r>
      <rPr>
        <b/>
        <sz val="10"/>
        <color rgb="FF000000"/>
        <rFont val="Arial"/>
        <family val="2"/>
        <charset val="238"/>
      </rPr>
      <t>25G x 90mm, 27G x 90mm</t>
    </r>
  </si>
  <si>
    <r>
      <t xml:space="preserve">Igły do znieczuleń podpajęczynówkowych z atraumatyczną końcówką w kształcie ostrołuku, z prowadnicą ściśle dopasowaną do rozmiaru igły, z ergonomicznym uchwytem, wskaźnikiem położenia otworu igły oraz z efektem szkła powiekszającego, uchwt kodowany kolorem z naniesioną informacją o rozmiarze w G i w mm, w rozmiarach: </t>
    </r>
    <r>
      <rPr>
        <b/>
        <sz val="10"/>
        <color rgb="FF000000"/>
        <rFont val="Arial"/>
        <family val="2"/>
        <charset val="238"/>
      </rPr>
      <t>25G x 120mm, 27G x 120mm</t>
    </r>
  </si>
  <si>
    <r>
      <t>Igły do wykonywania blokad powięziowych w rozmiarze</t>
    </r>
    <r>
      <rPr>
        <b/>
        <sz val="10"/>
        <color rgb="FF000000"/>
        <rFont val="Arial"/>
        <family val="2"/>
        <charset val="238"/>
      </rPr>
      <t xml:space="preserve"> 22Gx 50mm, 22G x 80mm oraz 21G x 110mm</t>
    </r>
    <r>
      <rPr>
        <sz val="10"/>
        <color rgb="FF000000"/>
        <rFont val="Arial"/>
        <family val="2"/>
        <charset val="238"/>
      </rPr>
      <t xml:space="preserve"> widoczna w USG. Elementy echogeniczne tworzące strukturę trzech płaszczyzn, stykających się pod kątem  90</t>
    </r>
    <r>
      <rPr>
        <vertAlign val="superscript"/>
        <sz val="10"/>
        <color rgb="FF000000"/>
        <rFont val="Arial"/>
        <family val="2"/>
        <charset val="238"/>
      </rPr>
      <t>o</t>
    </r>
    <r>
      <rPr>
        <sz val="10"/>
        <color rgb="FF000000"/>
        <rFont val="Arial"/>
        <family val="2"/>
        <charset val="238"/>
      </rPr>
      <t>, umożliwiające odbicie wiązki ultrasonograficznej od trzech powierzni, co gwarantuje widoczność końcówki igły również pod dużym kątem wprowadzania. Stryktura echogeniczna rozmieszczona równomiernie ( 360</t>
    </r>
    <r>
      <rPr>
        <vertAlign val="superscript"/>
        <sz val="10"/>
        <color rgb="FF000000"/>
        <rFont val="Arial"/>
        <family val="2"/>
        <charset val="238"/>
      </rPr>
      <t>o</t>
    </r>
    <r>
      <rPr>
        <sz val="10"/>
        <color rgb="FF000000"/>
        <rFont val="Arial"/>
        <family val="2"/>
        <charset val="238"/>
      </rPr>
      <t>) wokół igły, w dwóch segemntach po 10mm, na pierwszych 20mm. Elastyczny dren  do podawania leku zakończony złączem LuerLock.</t>
    </r>
  </si>
  <si>
    <t>Pediatryczno/ noworodkowy łącznik „martwa przestrzeń” rozciągliwy zakresie 49 – 100mm, łącznik kolankowy nieruchowy z portem 7,6 mm, zakończenia 15M-15F, pakowany pojedyńczo.</t>
  </si>
  <si>
    <t>Zestaw T  układu oddechowego o średnicy 22 mm, z nebulizatorem i drenem wewnątrz gwiazdkowym nie załamującym się o długości 180 cm. Nebulizator pojemność 10ml,wyskalowany co 2ml. Produkt mikrobiologicznie czysty, pakowany folia-folia.</t>
  </si>
  <si>
    <t xml:space="preserve">Wymiennik ciepła i wilgoci dwumembranowy z systemem antyokluzyjnym waga 9 g, zwrot wilgoci 26,1 mg H2O/L przy VT 500 ml, przestrezeń martwa 19ml, sterylny, pakowany pojedyńczo </t>
  </si>
  <si>
    <t>Filtr oddechowy mechaniczny harmonijkowy do ochrony respiratora i układów oddechowych,  o skuteczności filtracji &gt;99,9999% , opór przepływu 1,9 cm H2O przy 60L/min, waga 56g, przestrzeń martwa 120ml, złącza 22F-22M/15F, sterylny, pakowany pojedynczo.</t>
  </si>
  <si>
    <t>Filtr oddechowy przeciwwirusowy i przeciwbakteryjny z wymiennikiem ciepła i wilgoci, min.objętość oddechowa &gt;35ml, opór przepływu 1,0 cm H2O przy 10L/min, zwrot wilgoci 26,8 mg H2O/L przy VT 500ml, przestrzeń martwa 11ml, waga 11g, pakowany pojedynczo.</t>
  </si>
  <si>
    <t>Filtr oddechowy przeciwwirusowy i przeciwbakteryjny z wymiennikiem ciepła i wilgoci, sterylny, min.objętość oddechowa &gt;90ml, opór przepływu 2,2 cm H2O przy 30L/min, zwrot wilgoci 30,2 mg H2O/L przy VT 500ml, przestrzeń martwa 28ml, waga 20g, pakowany pojedynczo.</t>
  </si>
  <si>
    <t>Filtr oddechowy przeciwwirusowy i przeciwbakteryjny elektrostatyczny, sterylny dla dorosłych , min. objętość oddechowa &gt;150ml, opór przepływu 0,8 cm H2O przy 30L/min, przestrzeń martwa 42ml, waga 23g, pakowany pojedynczo.</t>
  </si>
  <si>
    <t>Filtr oddechowy przeciwwirusowy i przeciwbakteryjny elektrostatyczny z wymiennikiem ciepła i wilgoci, sterylny dla dorosłych , min. objętość oddechowa &gt;180ml, opór przepływu 1,6 cm H2O przy 30L/min, zwrot wilgoci 32,3 mg H2O/L przy VT 500ml, przestrzeń martwa 57ml, waga 31g, pakowany pojedynczo.</t>
  </si>
  <si>
    <t>Układy oddechowe 15 mm do respiratorów z zakończeniami typu dorosłego 22mm z pojedynczą spiralą grzejną z  zakończeniami typu koniczynka. Jednorazowy pediatryczny układ oddechowy kompatybilny z respiratorem Avea. Do użytku z nawilżaczem F&amp;P MR 850 lub 730. Układ składający się z: ramie wdechowe do komory nawilżacza o długości 50 cm, długość ramienia wdechowego 110 cm + 50 cm, drugie ramię wydechowe o dł. 160cm z pułapką wodną. Zakończenia rur 22F od respiratora i 22M/15F od pacjenta. Rury połączone Y z portami. W zestawie komora automatycznie napełniająca się ze zintegrowanym drenem i osłonką przeciw oparzeniową. Dodatkowo łączniki proste: 22M-22M/15F; 22M-22M; 10F-15M; kapturek zabezpieczający, Pakowany pojedynczo.</t>
  </si>
  <si>
    <t>Układ oddechowy 10mm noworodkowy do respiratorów do niskich przepływów &lt;4L/min z pojedynczą spiralą grzejną z zakończeniami typu koniczynka, do użytku z nawilżaczem F&amp;P MR 850 lub 730. Układ składający się z: ramię wdechowe podgrzewane o długości 160 cm z portem do pomiaru temperatury, ramię dodatkowe do komory nawilżacza, ramię wydechowe o długości 160 cm z pułapką wodną. Rury połączone Y  z portem 7,6 mm. W zestawie komora automatycznie napełniająca się ze zintegrowanym drenem i osłonką przeciw oparzeniową. Dodatkowo łączniki proste: 15M-8,5F, 22M/15F-22M, 22F-15F.Pakowany pojedynczo.</t>
  </si>
  <si>
    <t xml:space="preserve">Przestrzeń martwa z łacznikiem kątowym podwójnie obrotowym i portem do odsyssania 7,6 mm zamykany zatrzaskowym korkiem, o regulowanej długości 7-15 cm, złącza 22F-22M/15F, przestrzeń martwa 23-47 ml. Pakowana pojedyńczo </t>
  </si>
  <si>
    <t>Cena jadnostkowa netto</t>
  </si>
  <si>
    <t>Ostro tępe proste nożyczki chirurgiczne 14,5 cm. Sterylne jednorazowe narzędzia chirurgiczne wykonane z matowionej stali nierdzewnej a' 25 sztuk w dyspenserze. Symbol graficzny "do jednorazowego użycia" zgodnie z normą EN 980 umieszczony w sposób trwały na jednej stronie narzędzia. Dodaktowo narzędzie ma posiadać kolorowe oznakowanie ułatwiające odróżnienie od narzędzi wielorazowych oraz deklarację nieszkodliwości toksykologicznej kolorowego oznakowania dla ludzi. Wyrób zgodny z Dyrektywą UE 93/42/EWG. Wyrób medyczny klasa IIa reguła 6. Każde narzędzia pakowane indywidualnie w opakowanie blister z kartą kontrolną w postaci naklejki.</t>
  </si>
  <si>
    <t xml:space="preserve">Ostro ostre proste nożyczki chirurgiczne 13 cm. Sterylne jednorazowe narzędzia chirurgiczne wykonane z matowionej stali nierdzewnej a' 25 sztuk w dyspenserze. Symbol graficzny "do jednorazowego użycia" zgodnie z normą EN 980 umieszczony w sposób trwały na jednej stronie narzędzia. Dodaktowo narzędzie ma posiadać kolorowe oznakowanie ułatwiające odróżnienie od narzędzi wielorazowych oraz deklarację nieszkodliwości toksykologicznej kolorowego oznakowania dla ludzi. Wyrób zgodny z Dyrektywą UE 93/42/EWG. Wyrób medyczny klasa IIa reguła 6. Każde narzędzia pakowane indywidualnie w opakowanie blister z kartą kontrolną w postaci naklejki. </t>
  </si>
  <si>
    <t xml:space="preserve">Tepo tępe proste nożyczki chirurgiczne 14,5 cm. Sterylne jednorazowe narzędzia chirurgiczne wykonane z matowionej stali nierdzewnej a' 25 sztuk w dyspenserze. Symbol graficzny "do jednorazowego użycia" zgodnie z normą EN 980 umieszczony w sposób trwały na jednej stronie narzędzia. Dodaktowo narzędzie ma posiadać kolorowe oznakowanie ułatwiające odróżnienie od narzędzi wielorazowych oraz deklarację nieszkodliwości toksykologicznej kolorowego oznakowania dla ludzi. Wyrób zgodny z Dyrektywą UE 93/42/EWG. Wyrób medyczny klasa IIa reguła 6. Każde narzędzia pakowane indywidualnie w opakowanie blister z kartą kontrolną w postaci naklejki. </t>
  </si>
  <si>
    <t>Pęseta chirurgiczna typu Adson prosta 12 cm. Sterylne jednorazowe narzędzia chirurgiczne wykonane z matowionej stali nierdzewnej a' 25 sztuk w dyspenserze. Symbol graficzny "do jednorazowego użycia" zgodnie z normą EN 980 umieszczony w sposób trwały na jednej stronie narzędzia .   Dodaktowo narzędzie ma posiadać kolorowe oznakowanie ułatwiające odróżnienie od narzędzi wielorazowych oraz deklarację nieszkodliwości toksykologicznej kolorowego oznakowania dla ludzi. Wyrób zgodny z Dyrektywą UE 93/42/EWG.Wyrób medyczny klasa IIa reguła 6. Każde narzędzia pakowane indywidualnie w opakowanie blister z kartą kontrolną w postaci naklejki. Sterylizacja EO.</t>
  </si>
  <si>
    <t>Zestaw do zakładania szwów w składzie :
 1 x kleszczyki plastikowe typu Kocher 14 cm ,
 1 x pęseta metalowa chirurgiczna typu Adson 12 cm,
 6 x tampony gazowe średniej wielkości ,
 1 x igłotrzymacz, 
 1 x nożyczki metalowe ostre/ostre 11,6 cm, 
 1 strzykawka typu Luer – Lock 10 ml, opakowana,
 1 x igła 1,2 mm x 40 mm, 18 G, różowa , opakowana ,
 1 x igła 0,8 mm x 40 mm, 21 G, zielona , opakowana ,
 1 x serweta barierowa, włókninowa 50 cm x 50 cm, z otworem przylepnym o   średnicy 5 cm x10 cm ; 
 1 x serweta barierowa, włókninowa , nieprzylepna 60 cm x 60 cm , 
    Zestaw zapakowany w opakowanie typu blister , w kształcie tacki z  3  wgłębieniami, która , może służyć jako nerka</t>
  </si>
  <si>
    <t>Jednorazowe, sterylne, wykonane z matowionej szczotkowanej stali nierdzewnej nożyczki 9.5 cm. Symbol graficzny "do jednorazowego użycia" zgodnie z normą EN ISO 15223-1:2016 umieszczony w sposób trwały i nieusuwalny oraz dodatkowo narzędzie obustronnie obszarowo oznaczone kolorystycznie dla wyraźnego odróżnienia jako jednorazowe (wymagana deklaracja nieszkodliwości toksykologicznej farby). Każde narzędzie pakowane indywidualnie w blister z kartą kontrolną w postaci naklejki do przeklejenia do dokumentacji medycznej. Sterylizacja EO, data przydatności do użycia - 5 lat od daty sterylizacji. Opakowanie zbiorcze typu dyspenser. opakowanie : 25 szt/op</t>
  </si>
  <si>
    <t>Ostro ostre nozyczki 13 cm, jednorazowe, sterylne, wykonane z matowionej szczotkowanej stali nierdzewnej, wyrób medyczny zgodny z Dyrektywą UE 93/42/EWG klasy IIa. Symbol graficzny "do jednorazowego użycia" zgodnie z normą EN ISO 15223-1:2016 umieszczony w sposób trwały i nieusuwalny oraz dodatkowo narzędzie obustronnie obszarowo oznaczone kolorystycznie dla wyraźnego odróżnienia jako jednorazowe (wymagana deklaracja nieszkodliwości toksykologicznej farby). Każde narzędzie pakowane indywidualnie w blister z kartą kontrolną w postaci naklejki do przeklejenia do dokumentacji medycznej. Sterylizacja EO, data przydatności do użycia - 5 lat od daty sterylizacji. Opakowanie zbiorcze typu dyspenser. opakowanie: 25 szt/op</t>
  </si>
  <si>
    <t>Nożyczki Iris proste 11,5cm, jednorazowe, sterylne, wykonane z matowionej szczotkowanej stali nierdzewnej, wyrób medyczny zgodny z Dyrektywą UE 93/42/EWG klasy IIa. Symbol graficzny "do jednorazowego użycia" zgodnie z normą EN ISO 15223-1:2016 umieszczony w sposób trwały i nieusuwalny oraz dodatkowo narzędzie obustronnie obszarowo oznaczone kolorystycznie dla wyraźnego odróżnienia jako jednorazowe (wymagana deklaracja nieszkodliwości toksykologicznej farby). Każde narzędzie pakowane indywidualnie w blister z kartą kontrolną w postaci naklejki do przeklejenia do dokumentacji medycznej. Sterylizacja EO, data przydatności do użycia - 5 lat od daty sterylizacji. Opakowanie zbiorcze typu dyspenser. opakowanie : 25 szt/op</t>
  </si>
  <si>
    <t>Pęseta anatomiczna typu Adson prosta 12 cm, jednorazowa, sterylna, wykonana z matowionej szczotkowanej stali nierdzewnej, wyrób medyczny zgodny z Dyrektywą UE 93/42/EWG klasy IIa. Symbol graficzny "do jednorazowego użycia" zgodnie z normą EN ISO 15223-1:2016 umieszczony w sposób trwały i nieusuwalny oraz dodatkowo narzędzie obustronnie obszarowo oznaczone kolorystycznie dla wyraźnego odróżnienia jako jednorazowe.. Każde narzędzie pakowane indywidualnie w blister z kartą kontrolną w postaci naklejki do przeklejenia do dokumentacji medycznej. Sterylizacja EO, data przydatności do użycia - 5 lat od daty sterylizacji. Opakowanie zbiorcze typu dyspenser a'25 szt/op    </t>
  </si>
  <si>
    <t>Nożyczki opatrunkowe 16 cm, jednorazowe, sterylne, wykonana z matowionej szczotkowanej stali nierdzewnej, wyrób medyczny zgodny z Dyrektywą UE 93/42/EWG klasy IIa. Symbol graficzny "do jednorazowego użycia" zgodnie z normą EN ISO 15223-1:2016 umieszczony w sposób trwały i nieusuwalny oraz dodatkowo narzędzie obustronnie obszarowo oznaczone kolorystycznie dla wyraźnego odróżnienia jako jednorazowe. Każde narzędzie pakowane indywidualnie w blister z kartą kontrolną w postaci naklejki do przeklejenia do dokumentacji medycznej. Sterylizacja EO, data przydatności do użycia - 5 lat od daty sterylizacji. Opakowanie zbiorcze typu dyspenser a'20 szt</t>
  </si>
  <si>
    <t xml:space="preserve">RAZEM </t>
  </si>
  <si>
    <t>J.m.</t>
  </si>
  <si>
    <t>VAT%</t>
  </si>
  <si>
    <t>Producent/                                      Nazwa oferowanego przedmiotu/
Kod katalogowy</t>
  </si>
  <si>
    <t>Szczotka chirurgiczna do mycia rąk i przedramion bez detergentu, sterylizowana radiacyjnie wykonana z polietylenu.( z jednej strony szczotki zróżnicowana długość włosia-krótsze pośrodku, dłuższe na zewnątrz , z drugiej strony gąbka o gęstości min 22kg/m3), dodatkowo czyścik do paznokci o rozmiarach 8x5x4 cm, pakowane po 30 szt/op w karton służący jako podajnik, pasujący do dozowników BD będących na wyposażenia zamawiającego</t>
  </si>
  <si>
    <t>Szczotka chirurgiczna do mycia rąk i przedramion ze środkiem dezynfekującym ,  wykonana z polietylenu.( z jednej strony szczotki polietylenowe szczecinki jednakowej długości , z drugiej strony gąbka poliuretanowa nasączona 4% roztworem CHG)  dodatkowo czyścik do paznokci o rozmiarach 8x5x4 cm, pakowane po 40 szt/op w karton służący jako podajnik, pasujący do dozowników BD będących na wyposażenia zamawiającego</t>
  </si>
  <si>
    <t xml:space="preserve">Wartość brutto </t>
  </si>
  <si>
    <t xml:space="preserve">Jednorazowy , noworodkowy układ oddechowy do n CPAP. Odcinek oddechowy podgrzewany , linia proksymalna, komora nawilżacza, generator,przyłacze pacjenta,trzy końcówki donosowe S,M,L.Kompatybilny  z adapterem grzałki nawilżacza AIRcon-WILAmed </t>
  </si>
  <si>
    <t>Czapeczka do mocowania układu pacjentaWILAAbonnet ,rozmiar 1-6</t>
  </si>
  <si>
    <t>Maseczka n CPAP S,M,L</t>
  </si>
  <si>
    <t>Kaniula HFC Infant Comfort Soft Plus , adapter 15 mm i 22mm (do 7 L/min)</t>
  </si>
  <si>
    <t>Kaniula HFC Neonatal Comfort Soft Plus , adapter 15 mm i 22mm (do 7 L/min)</t>
  </si>
  <si>
    <t>Kaniula HFC Pediatric Comfort Soft Plus , adapter 15 mm i 22mm (do 7 L/min)</t>
  </si>
  <si>
    <t>Kaniula HFC Premature Comfort Soft Plus , adapter 15 mm i 22mm (do 7 L/min)</t>
  </si>
  <si>
    <t xml:space="preserve">Plaster do mocowania kaniul hydrokoloidowy w kształcie litery H z dwoma rzepami do mocowania kaniul HFNC Septal H dostępny w minimum 3 rozmiarach: wczesniak, noworodek, niemowlak </t>
  </si>
  <si>
    <t>Jedn.</t>
  </si>
  <si>
    <t>Nazwa/Numer katalogowy/Producent</t>
  </si>
  <si>
    <t>Generator nCPAP jednorazowego użytku do układów oddechowych pacjenta do respiratora z funkcją Ncpap, konstrukcja przyłącza minimalizuje występowanie w przyłączu martwych przestrzeni poprzez oddzielenie przepływu wdechowego i wydechowego; przyłącze z możliwością regulacji kąta nachylenia w miejscu mocowania końcówek donosowych i maseczek.  W komplecie stożkowy klin z pianki, w którym umieszczany jest generator nCPAP. Posiadający otwór odpowiadający średnicy przewodu
generatora nCPAP mocowany wraz z generatorem nCPAP  na czapeczce.Klin piankowy zapewniający optymalną izolację pomiędzy systemem rurowym a generatorami nCPAP; zwiekszający stabliność całego układu;</t>
  </si>
  <si>
    <t xml:space="preserve">Silikonowe końcówki donosowe do zamocowania przy adapterze/przyłączu przystosowane rozmiarami dla noworodków od 500g wagi ciała, strona końcówki skierowana do pacjenta wyprofilowana owalnie, wpustki donosowe, bardzo miękkie, taliowane.
Rozm. XS, S, M,Mw, L, Lw, XL.
</t>
  </si>
  <si>
    <t xml:space="preserve">Silikonowe maseczki oddechowe do zamocowania przy adapterze/przyłączu przystosowane rozmiarami dla noworodków od 500g wagi ciała. Występujące w sześciu rozmiarach XS,S, M, L,L+ XL.(rozmiar XL w komplecie z dodatkową tasiemką)
</t>
  </si>
  <si>
    <t xml:space="preserve">Czapeczki jednorazowego użytku wyposażone w dwa rzepy umożliwiające mocowanie klinu piankowego i przyłącza/generatora. W zestawie pakowany komplet tasiemek do mocowania końcówek donosowych i maseczek. Czapeczki wykonane z materiału umożliwiającego przymocowanie rzepów tasiemek w dowolnym punkcie czapeczki. .Każdy rozmiar oznaczony kolorem.
Rozm. XXS, XS, S, M, L, XL, XXL, XXXL.
</t>
  </si>
  <si>
    <t>Układ oddechowy uniwersalny , jednorazowego użytku do większości modeli respiratorów, posiadający spiralną grzałkę w drenie na linii wdechowej o dł. 110 cm wraz z dodatkowym odcinkiem niepodgrzewanym o dł. 30 cm i pułapkę wodną na linii wydechowej: z dwoma kolorami rur odróżniającymi wdech i wydech; w kpl. dren proksymalny o dł. 1,9 m; część Y obrotowa z możliwością odłączenia co pozwala na zastosowanie funkcji CPAP w respiratorze,  oraz posiadająca wejście do podawania surfaktantu; posiadający kpl. adapterów umożliwiających stosowanie układu do różnych typów respiratorów. Przepływ gazów poniżej 4L/min. Przekrój linii wdechowej i wydechowej  10 mm. Wejście w grzałce musi zawierać trójkątne wcięcie, takie aby umożliwiło podłączenie czujnika temp. stosowanego również do modelu nawilżacza MR850 firmy Fisher&amp;Paykel. Opakowanie foliowe musi także zawierać komorę samo napełniającą się wodą, wyposażoną w dwa pływaki odpowiedzialne za prawidłowy poziom wody w komorze oraz dren do nakłucia butelki z wodą z odpowietrznikiem. Komora wraz z układem pakowana w jednym opakowaniu foliowym.</t>
  </si>
  <si>
    <t>Filtr mechaniczny zapewnia 99,99999% skuteczności filtracji bakteryjnej i 99,997% skuteczności filtracji wirusów. Hydrofobowa membrana filtrująca pomaga zapobiegać zanieczyszczeniu krzyżowemu przez kropelki w aerozolu. Port końcowo-wydechowy do pobierania próbek CO2 zapewnia wygodny dostęp do wydychanych gazów. Przetestowano pod kątem skuteczności filtracji HIV, wirusowego zapalenia wątroby typu C i TBC, aby zapewnić wydajność. Materiały filtracyjne zatrzymują ciepło i wilgoć z wydychanych gazów, aby ogrzać i nawilżać wdychane gazy. Lekka, kompaktowa konstrukcja zmniejsza martwą przestrzeń. Filtry są dostarczane czyste, pakowane pojedynczo i gotowe do użycia</t>
  </si>
  <si>
    <t>VAT [%]</t>
  </si>
  <si>
    <t>j. m.</t>
  </si>
  <si>
    <t xml:space="preserve">Kleszcze endoskopowe </t>
  </si>
  <si>
    <t>Kleszcze biopsyjne jednorazowego użytku, w powleczeniu PE, z markerami głębokości widocznymi w obrazie endoskopowym, łyżeczki o długości 3,86mm, rozwarciu 8mm. Łyżeczki owalne gładkie z igłą. Długość 1600mm - przy średnicy narzędzia 2,3mm. Kolor powleczenia zielony. Kleszcze z funkcją biopsji stycznych. Pakowane pojedynczo, w zestawie 4 etykiety samoprzylepne do dokumentacji z nr katalogowym, nr LOT, datą ważności oraz danymi producenta. Opakowanie handlowe = 10 sztuk.</t>
  </si>
  <si>
    <t>Kleszcze endoskopowe</t>
  </si>
  <si>
    <t>Kleszcze biopsyjne jednorazowego użytku, w powleczeniu PE, z markerami głębokości widocznymi w obrazie endoskopowym, łyżeczki o długości 3,86mm, rozwarciu 8mm. Łyżeczki owalne gładkie z igłą. Długość 2300mm - przy średnicy narzędzia 2,3mm. Kolor powleczenia niebieski. Kleszcze z funkcją biopsji stycznych. Pakowane pojedynczo, w zestawie 4 etykiety samoprzylepne do dokumentacji z nr katalogowym, nr LOT, datą ważności oraz danymi producenta. Opakowanie handlowe = 10 sztuk.</t>
  </si>
  <si>
    <t xml:space="preserve">Kleszcze chwytające </t>
  </si>
  <si>
    <t>Kleszcze chwytające jednorazowego użytku, w powleczeniu PE. Typ łopatek ząb szczura o rozwarciu 17mm, aligator o rozwarciu 11mm. Wersja obrotowa: ząb szczura o rozwarciu 8,3mm.  Długość robocza 2300mm, średnica narzędzia 2,3mm. Pakowane pojedynczo, w zestawie 4 etykiety samoprzylepne do dokumentacji z nr katalogowym, nr LOT, datą ważności oraz danymi producenta. Opakowanie handlowe = 10 sztuk.</t>
  </si>
  <si>
    <t>Kleszcze endoskopowe standardowe średnica 1,8 mm</t>
  </si>
  <si>
    <t>Kleszcze biopsyjne jednorazowego użytku, w powleczeniu PE, z markerami głębokości widocznymi w obrazie endoskopowym, łyżeczki o długości 3,21mm, rozwarciu 5mm. Łyżeczki owalne: gładkie. Dostępne w długościach: 1600mm - przy średnicy narzędzia 1,8mm. Pakowane pojedynczo, w zestawie 4 etykiety samoprzylepne do dokumentacji z nr katalogowym, nr LOT, datą ważności oraz danymi producenta. Opakowanie handlowe = 10 sztuk.</t>
  </si>
  <si>
    <t>Pętle do polipektomii owalne obrotowe</t>
  </si>
  <si>
    <t>Pętla z siatką chwytającą</t>
  </si>
  <si>
    <t xml:space="preserve">Pętla z siatką chwytającą; jednorazowa, owalna, obrotowa, z regulacją wysunięcia. Siatka nylonowa rozpostarta na pętli o otwarciu 25mm i długości oczka 42mm lub otwarciu 35mm i długości oczka 51,5mm (do wyboru Zamawiającego). Średnica narzędzia 2,4mm, długość robocza 2300mm. Opakowanie handlowe = 10 sztuk.
</t>
  </si>
  <si>
    <t xml:space="preserve">Igła do ostrzykiwań </t>
  </si>
  <si>
    <t>Igła do ostrzykiwań jednorazowego użytku, w osłonce PTFE, o grubości igły 0,6 mm lub 0,8 mm i głębokości nakłucia 4 mm lub 6 mm (do wyboru przez Zamawiającego). Średnica nrzędzia 2,4mm; igła kompatybilna z kanałem roboczym 2,8mm. Długość narzędzia 2300mm. Zablokowanie igły słyszalne wyraźnym kliknięciem. Rękojeść igły z czterema plastikowymi wypustkami dla precyzyjnego uchwytu. Ostrze igły szlifowane pod pdwójnym kątem dla zwiększenia ostrości narzędzia. Opakowanie handlowe = 10 sztuk.</t>
  </si>
  <si>
    <t>Klipsownica hemostatyczna</t>
  </si>
  <si>
    <t xml:space="preserve">Klipsownica hemostatyczna z załadowanym, gotowym do użycia klipsem. Obrotowa - 360 stopni w obydwu kierunkach. Możliwość wielokrotnego zamknięcia i otwarcia przed ostatecznym uwolnieniem klipsa. Średnica narzędzia 2,6mm, rozwarcie ramion klipsa 11mm (długość ramienia 9mm) lub 16mm (długość ramienia 9,5mm), stopień zagięcia ramion klipsa 90 stopni lub 135 stopni, długość narzędzia 2300mm. Możliwość rezpozycjonowania już zaaplikowanego klipsa. Klipsownica pakowana sterylnie, pojedynczo w pakiety i dodatkowo w plastikowy pancerz transportowy.  Możliwość wykonywania badań rezonansu magnetycznego u pacjentów z zaaplikowanym klipsem (warunki opisane w dołączonej instrucji użytkowania wyrobu). Opakowanie handlowe = 10 sztuk. </t>
  </si>
  <si>
    <t>Zestaw do opaskowania żylaków przełyku</t>
  </si>
  <si>
    <t>Zestaw do opaskowania żylaków przełyku, jednorazowego użytku, składający się z nasadki na endoskop zawierającej 7 opasek czarnych oraz głowicy z nicią o długości 1650mm do zrzucania opasek połączoną fabrycznie z pokrętłem działającym w dwóch kierunkach i pokrętłem do napinania nici, nasadka z nicią do zrzucania opasek łączona przez przełożenie pętli za pętlę, w głowicy port z łącznikiem Luer-Lock do przepłukiwania miejsca obliteracji, zrzucenie gumki zasygnalizowane mechanicznie i dźwiękowo. Współpracuje z minimalnym kanałem roboczym 9,3mm. Opakowanie handlowe = 1 zestaw.</t>
  </si>
  <si>
    <t>zest.</t>
  </si>
  <si>
    <t>Szczoteczka długa 6mm x 6mm</t>
  </si>
  <si>
    <t>Szczotka jednorazowego użytku do czyszczenia endoskopu. Dwustronna o średnicy drutu prowadzącego 1,7mm ze średnicą włosia 6mm i 6mm przy długości narzędzia 2500mm. Na końcach szczotki plastikowe kulki chroniące kanał endoskopu przed zarysowaniami. Szczotka współpracująca z minimalnym kanałem roboczym 2,8mm. Pakowane pojedynczo, w zestawie 4 etykiety samoprzylepne do dokumentacji z nr katalogowym, nr LOT, datą ważności oraz danymi producenta. Opakowanie handlowe = 50 sztuk.</t>
  </si>
  <si>
    <t>Szczoteczka długa 5mm x 10mm</t>
  </si>
  <si>
    <t>Szczotka jednorazowego użytku do czyszczenia endoskopu. Dwustronna o średnicy drutu prowadzącego 1,7mm ze średnicą włosia 5mm i 10mm przy długości narzędzia 2300mm. Na końcach szczotki plastikowe kulki chroniace kanał endoskopu przed zarysowaniami. Szczotka współpracująca z minimalnym kanałem roboczym 2,8mm. Pakowane pojedynczo, w zestawie 4 etykiety samoprzylepne do dokumentacji z nr katalogowym, nr LOT, datą ważności oraz danymi producenta. Opakowanie handlowe = 50 sztuk.</t>
  </si>
  <si>
    <t>Szczoteczka do czyszczenia gniazd zaworów</t>
  </si>
  <si>
    <t>Szczoteczka do czyszczenia gniazd zaworów: jednorazowego użytku, dwustronna, o średnicy włosia po obu końcach 5mm i 10mm; uchwyt w części środkowej; długość narzędzia 150-160mm. Na końcach szczotki plastikowe kulki chroniące kanał endoskopu przed zarysowaniami. Pakowane pojedynczo, w zestawie 3 etykiety samoprzylepne do dokumentacji z nr katalogowym, nr LOT, datą ważności oraz danymi producenta. Opakowanie handlowe = 100 sztuk.</t>
  </si>
  <si>
    <t>Gąbka do mycia endoskopów</t>
  </si>
  <si>
    <t>Gąbka do mycia endoskopu, długość 125mm, średnica 50mm.</t>
  </si>
  <si>
    <t>Ustnik gastroskopowy</t>
  </si>
  <si>
    <t>Ustnik endoskopowy z otworem centralnym o średnicy 22mm x 27mm, ze wstepnie założoną po jednej stronie gumką tekstylną. Nie zawiera lateksu. Otwory w gumce co 15 mm dające wiele możliwości w zakresie poprawnego mocowania ustnika. Ustnik posiadający wypustki plastikowe na części wewnętrznej zapobiegające przesuwaniu ustnika na uzębieniu pacjenta. Sterylizowany tlenkiem etylenu. Pakowany pojedynczo, z oznaczeniem nr katalogowego, LOT, datą produkcji, datą ważności i danymi producenta. Opakowanie handlowe = 100 sztuk.</t>
  </si>
  <si>
    <t>Kleszcze wielorazowe</t>
  </si>
  <si>
    <t>Kleszcze biopsyjne wielorazowe, łyżeczki gładkie z igłą, długość robocza 1600 mm.</t>
  </si>
  <si>
    <t>Zawór Olympus</t>
  </si>
  <si>
    <t>Zestaw jednorazowych zaworów ssący + woda powietrze do aparatu Olympus</t>
  </si>
  <si>
    <t>Opis przedmiotu</t>
  </si>
  <si>
    <t>Stawka VAT (%)</t>
  </si>
  <si>
    <t>Zgłębnik  G-Tube z portem żywieniowym typu ENFit wykonany z miękkiego silikonu. Centymetrowa podziałka na zgłębniku ułatwiająca kontrolę zakładania. Część zgłębnika znajdująca się w balonie ma pasmo widoczne w promieniach RTG. Dodatkowe dwa boczne otwory na końcu zgłębnika. Specjalny kształt i budowa zewnętrznego talerzyka zapewniąjąca pacjentowi komfort i ułatwia pielęgnację skóry wokół przetoki. Koniec dłuższy ma dwa wejścia do podawania diety i napełniania balonu mocującego. Wolny od DEHP (rozmiary Ch 14, 18, długość ok. 23 cm).</t>
  </si>
  <si>
    <t>Zgłębnik z łącznikiem ENFit przeznaczony do żywienia dożołądkowego lub doljelitowego. Zaleca się wymianę co 6 tygodni. Zgłębnik łączy się z opakowaniem diety poprzez zestawy Flocare. Wykonany z miękkiego poliuretanu. Centymetrowa podziałka umożliwia kontrolowanie długości wprowadzonego zgłębnika. Dołączona prowadnica ułatwia zkładanie. Koniec dalszy ma dwa boczne otwory. Trzy linie kontrastujące w promieniach RTG. Rozmiary Ch8/110,Ch10/110,Ch12/110</t>
  </si>
  <si>
    <t xml:space="preserve">Nazwa oferowanego produktu /producent/ numer katalogowy </t>
  </si>
  <si>
    <t>Pętla do polipektomii COLD</t>
  </si>
  <si>
    <t>Ustnik pediatryczny</t>
  </si>
  <si>
    <t xml:space="preserve">Ustnik endoskopowy z otworem centralnym o wymiarach 16x20 mm, ze wstepnie założoną po jednej stronie gumką tekstylną. Nie zawiera lateksu. Pakowany pojedynczo, z oznaczeniem nr katalogowego, LOT, datą produkcji oraz danymi producenta. </t>
  </si>
  <si>
    <t>Pułapka dwukomorowa na ssak</t>
  </si>
  <si>
    <t xml:space="preserve">Pułapka dwukomorowa na ssak, jednorazowego użytku; o długości silikonowej rurki 150mm, z dwoma szufladkami z rękojeściami w kolorze zielonym i niebieskim. Pakowana pojedynczo, sterylna, z urządzeniem do usuwania pobranego materiału z szufladek, każde opakowanie zawiera 4 etykiety samoprzylepne do dokumentacji z nr katalogowym, nr LOT, datą ważności oraz danymi producenta. Opakowanie handlowe = 20 sztuk. </t>
  </si>
  <si>
    <t>Elektroda bierna</t>
  </si>
  <si>
    <r>
      <t xml:space="preserve">Pętla do polipektomii jednorazowego użytku z </t>
    </r>
    <r>
      <rPr>
        <b/>
        <sz val="10"/>
        <rFont val="Arial"/>
        <family val="2"/>
        <charset val="238"/>
      </rPr>
      <t>funkcją rotacji</t>
    </r>
    <r>
      <rPr>
        <sz val="10"/>
        <color theme="1"/>
        <rFont val="Arial"/>
        <family val="2"/>
        <charset val="238"/>
      </rPr>
      <t>, sterylna, owalna, z możliwością cięcia z użyciem elektrokoagulacji lub bez, pleciona, drut o średnicy 0,30 mm dla średnicy otwarcia  10mm i 15mm oraz 0,41mm dla średnicy otwarcia pętli 25mm i 32mm. Długość oczka pętli 38,5mm. Narzędzie ze skalowaną rękojeścią. Długość narzędzia 2300mm, średnica osłonki 2,4mm. Pakowane pojedynczo, w zestawie 4 etykiety samoprzylepne do dokumentacji z nr katalogowym, nr LOT, datą ważności oraz danymi producenta. Opakowanie handlowe = 10 sztuk.</t>
    </r>
  </si>
  <si>
    <t>Pętla do polipektomii jednorazowego uzytku, pleciona, drut o średnicy 0,24 mm dla średnicy otwarcia 10 mm i 15 mm. Narzędzie ze skalowaną rękojeścią. Długość narzędzia 2300 mm, średnica osłonki 2,4 mm. Pakowane pojedyńczo, w zetawie 4 etykiety samoprzylepne do dokumentacji z nr katalogowym, nr LOT, datą ważności oraz danymi producenta. Opakowaniehandlowe = 10 szt</t>
  </si>
  <si>
    <t>Elektroda bierna dzielona do elektrokoagulacji opak 5szt</t>
  </si>
  <si>
    <t>Nazwa oferowanego produktu/ producent/ numer katalogowy</t>
  </si>
  <si>
    <t>Zgłębnik z łącznikiem ENFit przeznaczony do żywienia dożołądkowego lub doljelitowego. Zaleca się wymianę co 6 tygodni. Zgłębnik łączy się z opakowaniem diety poprzez zestawy Flocare. Wykonany z miękkiego poliuretanu. Centymetrowa podziałka umożliwia kontrolowanie długości wprowadzonego zgłębnika. Dołączona prowadnica ułatwia zkładanie. Koniec dalszy ma dwa boczne otwory. Trzy linie kontrastujące w promieniach RTG. Rozmiary Ch06/60</t>
  </si>
  <si>
    <t>Układ oddechowy składający się z dwóch rur 22mm o długości 160 cm gładkich w środku karbowanych na zewnątrz, z łącznikem Y i kapturekim zabezpieczjącym. Złącza od strony respiratora 22F miękkie Flex; od strony pacjenta 22M/15F, sterylny, pakowany pojedyńczo.</t>
  </si>
  <si>
    <t>Układ oddechowy składający się z dwóch rur 15 mm o długości 160 cm gładkich w środku karbowanych na zewnątrz, z łącznikem Y i kapturekim zabezpieczjącym. Złącza od strony respiratora 22F miękkie Flex; od strony pacjenta 22M/15F, pakowany pojedyńczo.</t>
  </si>
  <si>
    <t xml:space="preserve">Komora do nawilżacza automatycznie napełniająca się ze zintegrowanym drenem i osłonką przeciw oparzeniową </t>
  </si>
  <si>
    <t>Jednorazowy układ oddechowy dla dorosłych 22mm z rur karbowanych z PP rozciągliwych skompresowanych o długości 40-300 cm połączonych Y,łącznik kątowy z portem luer lock, , bez lateksu. System Twist gwarantujące szczelne połączenie. Wszystkie elementy w jednym opakowaniu zbiorczym, produkt mikrobiologicznie czysty, pakowany folia-folia</t>
  </si>
  <si>
    <t>Jednorazowy układ oddechowy dla dzieci 15mm z rur karbowanych z PP rozciągliwych skompresowanych o długości 40-300 cm połączonych Y,łącznik kątowy z portem luer lock, , bez lateksu. System Twist gwarantujące szczelne połączenie. Wszystkie elementy w jednym opakowaniu zbiorczym, produkt mikrobiologicznie czysty, pakowany folia-folia</t>
  </si>
  <si>
    <t>Czujnik Masimo RD SET DCIP, typu klips na palec 10-50 kg, PEDIATRYCZNY, wielorazowy</t>
  </si>
  <si>
    <t>Czujnik Masimo RD SET DCI, typu klips na palec &gt; 30kg, Dla DOROSŁYCH, wielorazowy</t>
  </si>
  <si>
    <t>Proteza jądra zaprojektowana w celu zastąpienia poprzez operację, naturalnego jądra w kształcie i wielkości. Proteza jądra z elestomeru niskiej twardości silikonu o zwartej konstrukcji , króry jest bardzo podobny do naturalnego jadra .Proteza jest sterylna.Wypełnienie protezy jądra stanowi substancja stała, elastyczna,nierozlewająca się i niewyciekajaca podczas nakłuwania igłą. Rozmiar S,M,L,XL.</t>
  </si>
  <si>
    <t xml:space="preserve">Zawór biopsyjny jednorazowego użytku do gastro,kolono i duoendokopów kompatybilne z endoskopem OLYMPUS </t>
  </si>
  <si>
    <t>Bezpieczne nakłuwacze przeznaczone do pobierania próbek krwi stosowanych w testach diagnostycznych.                    Cechy produktu:
- specjalnie zaostrzone igły ze stali nierdzewnej pokryte silikonem,
- igły sterylizowane promieniami gamma,
- mechanizm bezpieczeństwa eliminujący możliwość przypadkowego zakłucia,
- prosta intuicyjna obsługa                                                      Rozmiar: 21 G x 1,8 mm                                                        Pakowane 200 szt/op</t>
  </si>
  <si>
    <t>Bezpieczne nakłuwacze przeznaczone do pobierania próbek krwi stosowanych w testach diagnostycznych.                    Cechy produktu:
- specjalnie zaostrzone igły ze stali nierdzewnej pokryte silikonem,
- igły sterylizowane promieniami gamma,
- mechanizm bezpieczeństwa eliminujący możliwość przypadkowego zakłucia,
- prosta intuicyjna obsługa                                                      Rozmiar: 21 G x 2,4 mm                                                        Pakowane 200 szt/op</t>
  </si>
  <si>
    <t>j.m</t>
  </si>
  <si>
    <t>Nazwa oferowanego produktu/producent/numer katalogowy</t>
  </si>
  <si>
    <t>Zestaw przeznaczony do zakładania cewników pępowinowych . W skład zestawu wchodzi: igła bezpieczna 18G, 20G, skalpel, 2 obłożenia, 1 obłożenie 40x40 cm, nożyczki zagięte,obłożenie zewnętrzne,waciki,  taśma do pępowiny 4mmx80 cm, kleszcze zagiete, kleszcze proste, pęseta neonatologiczna zagięta prosta, pęseta neonatologiczna prosta, pęstea zębata neonatologiczna,imadło chirurgiczne, 2 stripy, strzykawki , rozszerzacz do pępka , 2 miseczki,  szew chirurgiczny 3,0</t>
  </si>
  <si>
    <t>Neonatologiczny zestaw do zakładania cewników typu PICC.W skład zestawu wchodzi 12 obłożenia 75x45 cm, 1 kleszcze przygotowawcze, 2 taśmy mierzące, 2 opatrunki tegaderm 4x4 cm, 1 opaska uciskowaneonatologiczna, 4 waciki , 1 obłożenie 40x40 cm ,1 nozyczki 9 cm, 1 kleszcze neonatologiczne proste,1 kleszcze neonatologiczne zagiete, waciki, 2 miseczki na płyny, stripy.</t>
  </si>
  <si>
    <r>
      <t xml:space="preserve">Przezskórny mikrocewnik wprowadzany obwodowo , przeznaczony do przewlekłego stosowania wykonany z poliuretanu, cieniujący w Rtg znaczniki co 1 cm. </t>
    </r>
    <r>
      <rPr>
        <b/>
        <sz val="10"/>
        <color rgb="FF000000"/>
        <rFont val="Arial"/>
        <family val="2"/>
        <charset val="238"/>
      </rPr>
      <t>o rozmiarze 1F</t>
    </r>
    <r>
      <rPr>
        <sz val="10"/>
        <color rgb="FF000000"/>
        <rFont val="Arial"/>
        <family val="2"/>
        <charset val="238"/>
      </rPr>
      <t xml:space="preserve"> (0,15x0,3mm). Cewnik zakończony giętkimi skrzydełkami. Cewnik wprowadzany za pomocą rozrywalnej igły G-24 lub kaniuli G 24 lub rozrywlnej kaniuli Microflesh (typu peel away). Długości  8, 15, 20 lub 30 cm. (do wyboru przez Zamawiajacego). Zestaw może być wyposażony w prowadnik metalowy lub nie.</t>
    </r>
  </si>
  <si>
    <r>
      <t xml:space="preserve">Przezskórny mikrocewnik wprowadzany obwodowo za pomocą rozrywanej igły G20 lub rozrywanej kaniuli Microflesh (typu peel away) 20G przeznaczony do przewlekłego stosowania wykonany z poliuretanu, cieniujący w Rtg znaczniki co 1cm, </t>
    </r>
    <r>
      <rPr>
        <b/>
        <sz val="10"/>
        <color rgb="FF000000"/>
        <rFont val="Arial"/>
        <family val="2"/>
        <charset val="238"/>
      </rPr>
      <t>o rozmiarze 2F</t>
    </r>
    <r>
      <rPr>
        <sz val="10"/>
        <color rgb="FF000000"/>
        <rFont val="Arial"/>
        <family val="2"/>
        <charset val="238"/>
      </rPr>
      <t xml:space="preserve"> (0,3x0,6mm) i długości 15cm lub 30cm (do wyboru przez Zamawiającego); cewnik zakończony giętkimi skrzydełkami.</t>
    </r>
  </si>
  <si>
    <r>
      <t>Cewnik pępkowy krótkoterminowy do 48h- dożylny i dotętniczy-kontrastujący w promieniach rtg. Cewnik jednokanałowy wykonany z medycznego PCV, znacznik długości cewnika co 1cm pomiędzy 5 a 25cm.  Rozmiar 3,5; 4; 5; 6;7;8Fr –długość - 37cm</t>
    </r>
    <r>
      <rPr>
        <sz val="10"/>
        <color rgb="FF202124"/>
        <rFont val="Arial"/>
        <family val="2"/>
        <charset val="238"/>
      </rPr>
      <t xml:space="preserve"> do wyboru przez zamawiającego.</t>
    </r>
  </si>
  <si>
    <t xml:space="preserve">Silikonowana igła ze stali nierdzewnej z podwójnymi skrzydełkami, rozłamywana,
do wprowadzania cewników typu PICC  w rozmiarze 2 FR
Rozmiar – 20G, średnica 0,9mm , długość 25mm
</t>
  </si>
  <si>
    <t>Strzykawka do żywienia enteralnego Zakończenie centryczne, pojemność 35ml, skala co  1ml; końcówka doustno-dojelitowa, kompatybilna z cewnikami do żywienia enteralnego - pakowana pojedynczo</t>
  </si>
  <si>
    <t>Strzykawka do żywienia enteralnego Zakończenie centryczne, pojemność 5ml, skala co 0,2 ml; końcówka doustno-dojelitowa, , kompatybilna z cewnikami do żywienia enteralnego  sterylna, pakowana pojedynczo</t>
  </si>
  <si>
    <t xml:space="preserve">Cewnik do podawania surfaktantu metodą LISA u wcześniaków z zespołem niewydolności oddechowej.
Cewnik transparentny o długości 20cm,  w rozmiarze 6Fr –mała przestrzeń martwa 0,2ml, znakowany co centymetr, ostatnie 2cm cewnika zagięte pod kątem 30stopni
</t>
  </si>
  <si>
    <t xml:space="preserve">Filtr do żywienia pozajelitowego noworodkowy 96 godzinny – płaskie pediatryczne filtry  z membraną 
0,2 µm odporny na alkohol i lipidy, wytrzymałość na ciśnienie do 6 bar, bez latexu, wolny od ftalanów (DEHP), bez PVC, przedłużki wykonane z poliuretanu o długości 10cm i 10cm. Przezroczysty system pozwalający na optyczna kontrolę przepływu, przezroczyste łączniki Luer-Lock zgodne z normą DIN, odpowietrznik w filtrze 96 godzinnym z dodatnio naładowaną membrana nylonową 0,2 µm 
</t>
  </si>
  <si>
    <t xml:space="preserve">Filtr 24 godzinny z membraną 1,2 µm do podawania  lipidów, płaskie pediatryczne filtry  z membraną 1,2 µm odporny na alkohol i lipidy, wytrzymałość na ciśnienie do 6 bar, bez latexu, wolny od ftalanów (DEHP), bez PVC, przedłużki wykonane z poliuretanu o długości 10cm i 10cm. Przezroczysty system pozwalający na optyczna kontrolę przepływu, przezroczyste łączniki Luer-Lock zgodne z normą DIN, filtr lipidowy znakowany na niebiesko, w celu łatwego odróżnienia. 
</t>
  </si>
  <si>
    <t xml:space="preserve">Sterylny woreczek do owinięcia dziecka natychmiast po urodzeniu, chroniący przed hipotermią. Wykonany z podwójnego polietylenu (warstwa zewnętrzna i wewnętrzna), w pełni przeźroczystego, nieszeleszczącego (ISO 10993). Zamykany, z regulowanym, dopasowanym kapturkiem pozwalającym na idealne dopasowanie do głowy dziecka, centralnie otwierany, z hermetycznym zamknięciem. Gwarantujący pełny dostęp do ciała dziecka, umożliwiający łatwe umieszczenie urządzeń monitorujących, cewników dożylnych i pępowinowych. Woreczek wyposażony w dopasowującą się piankę zwiększającą komfort dziecka, pomagającą w utrzymaniu otwartych dróg oddechowych poprzez podniesienie barków, stabilizującą pozycję dziecka. Rozmiar : Neonatologiczny worek zabezpieczający przed hipotermią roz. mały &lt;  1 kg 
Dł. 38 x Wys. 30 cm
</t>
  </si>
  <si>
    <t xml:space="preserve">Sterylny woreczek do owinięcia dziecka natychmiast po urodzeniu, chroniący przed hipotermią. Wykonany z podwójnego polietylenu (warstwa zewnętrzna i wewnętrzna), w pełni przeźroczystego, nieszeleszczącego (ISO 10993). Zamykany, z regulowanym, dopasowanym kapturkiem pozwalającym na idealne dopasowanie do głowy dziecka, centralnie otwierany, z hermetycznym zamknięciem. Gwarantujący pełny dostęp do ciała dziecka, umożliwiający łatwe umieszczenie urządzeń monitorujących, cewników dożylnych i pępowinowych. Woreczek wyposażony w dopasowującą się piankę zwiększającą komfort dziecka, pomagającą w utrzymaniu otwartych dróg oddechowych poprzez podniesienie barków, stabilizującą pozycję dziecka. Rozmiar : Neonatologiczny worek zabezpieczający przed hipotermią roz. średni  1 kg - 2,5 kg 
Dł. 44 x Wys. 38 cm
</t>
  </si>
  <si>
    <t xml:space="preserve">Sterylny woreczek do owinięcia dziecka natychmiast po urodzeniu, chroniący przed hipotermią. Wykonany z podwójnego polietylenu (warstwa zewnętrzna i wewnętrzna), w pełni przeźroczystego, nieszeleszczącego (ISO 10993). Zamykany, z regulowanym, dopasowanym kapturkiem pozwalającym na idealne dopasowanie do głowy dziecka, centralnie otwierany, z hermetycznym zamknięciem. Gwarantujący pełny dostęp do ciała dziecka, umożliwiający łatwe umieszczenie urządzeń monitorujących, cewników dożylnych i pępowinowych. Woreczek wyposażony w dopasowującą się piankę zwiększającą komfort dziecka, pomagającą w utrzymaniu otwartych dróg oddechowych poprzez podniesienie barków, stabilizującą pozycję dziecka. Rozmiar : Neonatologiczny worek zabezpieczający przed hipotermią roz. duży &gt; 2,5 kg 
Dł. 50 x Wys. 38 cm
</t>
  </si>
  <si>
    <t xml:space="preserve">Zestaw do transfuzji wymiennej neonatologiczny 
Skład:
- 1 kaniula pępkowa o rozmiarze 5F
- 1 kaniula pępkowa o rozmiarze 7F
- 2 strzykawki 20 ml, 1 strzykawka 10 ml
- 1 igła 0,5x15, 3 gaziki
- 1 pojemnik
- 1 zestaw do przetaczania krwi
- 1 linijka
- 1 serweta, 1 para rękawiczek
- 1 karta kontrolna
- 1 dren do odprowadzania krwi
- 1 czterodrożny kranik z lateksowym łącznikiem do podawania leków
</t>
  </si>
  <si>
    <t xml:space="preserve">Dwukanałowa dotchawiczna  rurka do podawania surfaktantu przezroczysta z paskiem kontrastującym w Rtg, znacznik co 0,5cm do długoterminowej intubacji. Rurka intubacyjna  do podawania surfaktantu.
Rozmiar 2/ 2,5 / 3/ 3,5 / 4 / 4,5 - rozmiar zamawiany wg potrzeb zamawiającego 
</t>
  </si>
  <si>
    <t xml:space="preserve">Wartość netto </t>
  </si>
  <si>
    <t xml:space="preserve">Czujnik do pomiaru ciśnienia metodą bezpośrednią – pojedyńcze długość linii płuczącej 150 cm (+/- 5 cm) biureta jest wyposażona w system zabezpieczający przed zapowietrzaniem (szpikulec w biurecie z trzema otworami) przetworniki do krwawego pomiaru ciśnienia o częstotliwości własnej samego przetwornika ≥ 200Hz błąd pomiaru przetwornika (nieliniowość i histereza) do 1,5%
odpowiednie oznaczenie drenów– kolorystyczne oznakowanie linii lub kraników, system przepłukiwania uruchamiany wielokierunkowo przez pociągnięcie za niebieski wypustek połączenie przetwornika z kablem łączącym z monitorem, bezpinowe, chroniące przed zalaniem (wodoodporne) przetwornik zawiera osobny port do testowania poprawności działania systemu: linia z przetwornikiem /kabel sygnałowy/monitor.
 </t>
  </si>
  <si>
    <t xml:space="preserve">Opis przedmiotu </t>
  </si>
  <si>
    <t>Czujnik do Masimo Rra (liczenie oddechów) dla dorosłych.          10 sztuk w 1 op.</t>
  </si>
  <si>
    <t>Czujnik do Masimo Rra (liczenie oddechów) dla noworodków.          10 sztuk w 1 op.</t>
  </si>
  <si>
    <t>Taśma zamienna do czujników 1pacjentowych Masimo.              100 szt w 1 op.</t>
  </si>
  <si>
    <t>Zamawiający wymaga w pozycjach dotyczących opakowań ceny za opakowanie. W przypadku zaoferowania sprzętu w innych opakowaniach niź podany w opiesie Zamawiający dopuszcza odpowiednie przeliczenie ilości danego asortymentu do pełnych opakowań w górę.</t>
  </si>
  <si>
    <t>Załącznik nr 2 do SWZ, 
Załącznik nr 1 do Umowy</t>
  </si>
  <si>
    <t>Część nr 1 - Dostawa wyrobów medycznych anestezjologicznych</t>
  </si>
  <si>
    <t xml:space="preserve"> </t>
  </si>
  <si>
    <t>Część  nr 2 - Dostawa masek tlenowych, drenów do masek tlenowych, masek aerozolowych, zestawów do aerozoloterapii</t>
  </si>
  <si>
    <t>Część nr 3 - Sprzęt do ran operacyjnych</t>
  </si>
  <si>
    <t xml:space="preserve">Część  nr 4 – Dostawa igieł do znieczulenia </t>
  </si>
  <si>
    <t>Część  nr 5 - Dostawa Układów Oddechowych</t>
  </si>
  <si>
    <t>Część  nr 6- Dostawa sprzęt jednorazowego chirurgicznego.</t>
  </si>
  <si>
    <t>Część nr 7- Dostawa  implanty jadra</t>
  </si>
  <si>
    <t>Część nr 8 - Dostawa szczotek chirurgicznych</t>
  </si>
  <si>
    <t>Część nr 9 - Dostawa akcesoriów do nCPAP</t>
  </si>
  <si>
    <t xml:space="preserve">Część nr 10  - Materiały eksploatacyjne do posiadanego przez Zamawiającego respiratora </t>
  </si>
  <si>
    <t xml:space="preserve">Część nr 11  - Dostawa czujników do inwazyjnego pomiaru krwi </t>
  </si>
  <si>
    <t xml:space="preserve">Cena jednostkowa netto </t>
  </si>
  <si>
    <t>Część nr 12 - Dostawa wyrobów do Endoskopii</t>
  </si>
  <si>
    <t xml:space="preserve">Część  nr 13 - Dostawa zgłębników </t>
  </si>
  <si>
    <t xml:space="preserve">Część  nr 14 - Akcesoria Endoskopowe  </t>
  </si>
  <si>
    <t xml:space="preserve">Część  nr 15 - Nakłuwacze Bezpieczne </t>
  </si>
  <si>
    <t>Część  nr 16 -Sprzęt neonatologiczny</t>
  </si>
  <si>
    <t>ZMIANA</t>
  </si>
  <si>
    <r>
      <t xml:space="preserve">Cewnik do karmienia enteralnego Sterylne, rozmiar 6 Fr długości </t>
    </r>
    <r>
      <rPr>
        <sz val="10"/>
        <color rgb="FFFF0000"/>
        <rFont val="Arial"/>
        <family val="2"/>
        <charset val="238"/>
      </rPr>
      <t>75 cm</t>
    </r>
    <r>
      <rPr>
        <sz val="10"/>
        <color rgb="FF000000"/>
        <rFont val="Arial"/>
        <family val="2"/>
        <charset val="238"/>
      </rPr>
      <t>, wykonana z PVC bez DEHP, bez lateksu z linią RTG, skala od 5 cm co najmniej do 25 cm, z opisem liczbowym co 1 cm, końcówka proksymalna cewnika zaoblona z otworami bocznymi, na przemian ległymi, opakowania typu papier folia. Pakowane pojedynczo – możliwość użycia do 7 dni, zgodne z ISO 80369-1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</si>
</sst>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 #,##0.00\ &quot;zł&quot;_-;\-* #,##0.00\ &quot;zł&quot;_-;_-* &quot;-&quot;??\ &quot;zł&quot;_-;_-@_-"/>
    <numFmt numFmtId="164" formatCode="#,##0.00&quot; zł&quot;"/>
    <numFmt numFmtId="165" formatCode="&quot; &quot;#,##0.00&quot; zł &quot;;&quot;-&quot;#,##0.00&quot; zł &quot;;&quot; -&quot;#&quot; zł &quot;;&quot; &quot;@&quot; &quot;"/>
    <numFmt numFmtId="166" formatCode="#,##0.00&quot; &quot;[$zł-415]"/>
    <numFmt numFmtId="167" formatCode="&quot; &quot;#,##0.00&quot; &quot;[$zł-415]&quot; &quot;;&quot;-&quot;#,##0.00&quot; &quot;[$zł-415]&quot; &quot;;&quot; -&quot;#&quot; &quot;[$zł-415]&quot; &quot;;&quot; &quot;@&quot; &quot;"/>
    <numFmt numFmtId="168" formatCode="#,##0&quot;     &quot;"/>
    <numFmt numFmtId="169" formatCode="&quot; &quot;#,##0.00&quot; zł &quot;;&quot;-&quot;#,##0.00&quot; zł &quot;;&quot; -&quot;00&quot; zł &quot;;&quot; &quot;@&quot; &quot;"/>
    <numFmt numFmtId="170" formatCode="&quot; &quot;#,##0.00&quot; &quot;[$zł-415]&quot; &quot;;&quot;-&quot;#,##0.00&quot; &quot;[$zł-415]&quot; &quot;;&quot; -&quot;00&quot; &quot;[$zł-415]&quot; &quot;;&quot; &quot;@&quot; &quot;"/>
    <numFmt numFmtId="171" formatCode="0.0"/>
    <numFmt numFmtId="172" formatCode="_-* #,##0.00&quot; zł&quot;_-;\-* #,##0.00&quot; zł&quot;_-;_-* \-??&quot; zł&quot;_-;_-@_-"/>
    <numFmt numFmtId="173" formatCode="_-* #,##0.00\ [$zł-415]_-;\-* #,##0.00\ [$zł-415]_-;_-* \-??\ [$zł-415]_-;_-@_-"/>
    <numFmt numFmtId="174" formatCode="#,##0.00\ &quot;zł&quot;"/>
    <numFmt numFmtId="175" formatCode="#,##0.00&quot; zł&quot;;[Red]&quot;-&quot;#,##0.00&quot; zł&quot;"/>
  </numFmts>
  <fonts count="36">
    <font>
      <sz val="11"/>
      <color theme="1"/>
      <name val="Calibri"/>
      <family val="2"/>
      <charset val="238"/>
      <scheme val="minor"/>
    </font>
    <font>
      <sz val="11"/>
      <color theme="1"/>
      <name val="Calibri"/>
      <family val="2"/>
      <charset val="238"/>
      <scheme val="minor"/>
    </font>
    <font>
      <b/>
      <sz val="11"/>
      <color rgb="FF000000"/>
      <name val="Arial"/>
      <family val="2"/>
      <charset val="238"/>
    </font>
    <font>
      <b/>
      <sz val="10"/>
      <color rgb="FF000000"/>
      <name val="Arial"/>
      <family val="2"/>
      <charset val="238"/>
    </font>
    <font>
      <sz val="10"/>
      <color rgb="FF000000"/>
      <name val="Arial"/>
      <family val="2"/>
      <charset val="238"/>
    </font>
    <font>
      <sz val="10"/>
      <name val="Arial"/>
      <family val="2"/>
      <charset val="238"/>
    </font>
    <font>
      <sz val="11"/>
      <color rgb="FF000000"/>
      <name val="Calibri"/>
      <family val="2"/>
      <charset val="238"/>
    </font>
    <font>
      <b/>
      <sz val="12"/>
      <color rgb="FF000000"/>
      <name val="Arial"/>
      <family val="2"/>
      <charset val="238"/>
    </font>
    <font>
      <b/>
      <sz val="9"/>
      <color rgb="FF000000"/>
      <name val="Arial"/>
      <family val="2"/>
      <charset val="238"/>
    </font>
    <font>
      <sz val="9"/>
      <color rgb="FF000000"/>
      <name val="Arial"/>
      <family val="2"/>
      <charset val="238"/>
    </font>
    <font>
      <sz val="10"/>
      <color rgb="FF000000"/>
      <name val="Liberation Sans"/>
      <family val="2"/>
      <charset val="238"/>
    </font>
    <font>
      <sz val="9"/>
      <color rgb="FF000000"/>
      <name val="Calibri"/>
      <family val="2"/>
      <charset val="238"/>
    </font>
    <font>
      <b/>
      <sz val="10"/>
      <color rgb="FF000000"/>
      <name val="Liberation Sans"/>
      <family val="2"/>
      <charset val="238"/>
    </font>
    <font>
      <sz val="8"/>
      <color rgb="FF000000"/>
      <name val="Liberation Sans"/>
      <family val="2"/>
      <charset val="238"/>
    </font>
    <font>
      <sz val="10"/>
      <name val="Arial CE"/>
      <family val="2"/>
      <charset val="238"/>
    </font>
    <font>
      <sz val="10"/>
      <color rgb="FF000000"/>
      <name val="Arial CE"/>
      <charset val="238"/>
    </font>
    <font>
      <vertAlign val="superscript"/>
      <sz val="10"/>
      <color rgb="FF000000"/>
      <name val="Arial"/>
      <family val="2"/>
      <charset val="238"/>
    </font>
    <font>
      <sz val="10"/>
      <color rgb="FFFF0000"/>
      <name val="Arial"/>
      <family val="2"/>
      <charset val="238"/>
    </font>
    <font>
      <sz val="10"/>
      <color rgb="FF212121"/>
      <name val="Arial"/>
      <family val="2"/>
      <charset val="238"/>
    </font>
    <font>
      <sz val="11"/>
      <color rgb="FF000000"/>
      <name val="Arial"/>
      <family val="2"/>
      <charset val="238"/>
    </font>
    <font>
      <b/>
      <sz val="10"/>
      <name val="Arial"/>
      <family val="2"/>
      <charset val="238"/>
    </font>
    <font>
      <sz val="11"/>
      <name val="Arial"/>
      <family val="2"/>
      <charset val="238"/>
    </font>
    <font>
      <sz val="11"/>
      <color indexed="8"/>
      <name val="Czcionka tekstu podstawowego"/>
      <family val="2"/>
      <charset val="238"/>
    </font>
    <font>
      <b/>
      <sz val="9"/>
      <color indexed="8"/>
      <name val="Arial"/>
      <family val="2"/>
      <charset val="238"/>
    </font>
    <font>
      <sz val="11"/>
      <color theme="1"/>
      <name val="Arial"/>
      <family val="2"/>
      <charset val="238"/>
    </font>
    <font>
      <b/>
      <sz val="9"/>
      <name val="Arial"/>
      <family val="2"/>
      <charset val="238"/>
    </font>
    <font>
      <sz val="9"/>
      <name val="Arial"/>
      <family val="2"/>
      <charset val="238"/>
    </font>
    <font>
      <b/>
      <sz val="11"/>
      <color theme="1"/>
      <name val="Arial"/>
      <family val="2"/>
      <charset val="238"/>
    </font>
    <font>
      <b/>
      <sz val="10"/>
      <color indexed="8"/>
      <name val="Arial"/>
      <family val="2"/>
      <charset val="238"/>
    </font>
    <font>
      <sz val="10"/>
      <color indexed="8"/>
      <name val="Arial"/>
      <family val="2"/>
      <charset val="238"/>
    </font>
    <font>
      <sz val="10"/>
      <color theme="1"/>
      <name val="Arial"/>
      <family val="2"/>
      <charset val="238"/>
    </font>
    <font>
      <sz val="9"/>
      <color theme="1"/>
      <name val="Arial"/>
      <family val="2"/>
      <charset val="238"/>
    </font>
    <font>
      <b/>
      <sz val="11"/>
      <color indexed="8"/>
      <name val="Arial"/>
      <family val="2"/>
      <charset val="238"/>
    </font>
    <font>
      <b/>
      <sz val="11"/>
      <name val="Arial"/>
      <family val="2"/>
      <charset val="238"/>
    </font>
    <font>
      <sz val="10"/>
      <color rgb="FF202124"/>
      <name val="Arial"/>
      <family val="2"/>
      <charset val="238"/>
    </font>
    <font>
      <sz val="11"/>
      <color rgb="FFFF0000"/>
      <name val="Calibri"/>
      <family val="2"/>
      <charset val="238"/>
      <scheme val="minor"/>
    </font>
  </fonts>
  <fills count="5">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indexed="9"/>
        <bgColor indexed="26"/>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bottom style="thin">
        <color auto="1"/>
      </bottom>
      <diagonal/>
    </border>
    <border>
      <left style="thin">
        <color indexed="64"/>
      </left>
      <right/>
      <top/>
      <bottom style="thin">
        <color indexed="64"/>
      </bottom>
      <diagonal/>
    </border>
    <border>
      <left/>
      <right/>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64"/>
      </right>
      <top style="thin">
        <color indexed="64"/>
      </top>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s>
  <cellStyleXfs count="16">
    <xf numFmtId="0" fontId="0" fillId="0" borderId="0"/>
    <xf numFmtId="44" fontId="1" fillId="0" borderId="0" applyFont="0" applyFill="0" applyBorder="0" applyAlignment="0" applyProtection="0"/>
    <xf numFmtId="9" fontId="1" fillId="0" borderId="0" applyFont="0" applyFill="0" applyBorder="0" applyAlignment="0" applyProtection="0"/>
    <xf numFmtId="9" fontId="10" fillId="0" borderId="0" applyFont="0" applyBorder="0" applyProtection="0"/>
    <xf numFmtId="0" fontId="6" fillId="0" borderId="0" applyNumberFormat="0" applyBorder="0" applyProtection="0"/>
    <xf numFmtId="0" fontId="14" fillId="0" borderId="0"/>
    <xf numFmtId="165" fontId="10" fillId="0" borderId="0" applyFont="0" applyBorder="0" applyProtection="0"/>
    <xf numFmtId="0" fontId="6" fillId="0" borderId="0" applyNumberFormat="0" applyFont="0" applyBorder="0" applyProtection="0"/>
    <xf numFmtId="0" fontId="15" fillId="0" borderId="0" applyNumberFormat="0" applyBorder="0" applyProtection="0"/>
    <xf numFmtId="169" fontId="6" fillId="0" borderId="0" applyFont="0" applyBorder="0" applyProtection="0"/>
    <xf numFmtId="0" fontId="4" fillId="0" borderId="0" applyNumberFormat="0" applyBorder="0" applyProtection="0">
      <alignment vertical="top"/>
    </xf>
    <xf numFmtId="0" fontId="6" fillId="0" borderId="0" applyNumberFormat="0" applyFont="0" applyBorder="0" applyProtection="0"/>
    <xf numFmtId="0" fontId="19" fillId="0" borderId="0" applyNumberFormat="0" applyBorder="0" applyProtection="0"/>
    <xf numFmtId="0" fontId="15" fillId="0" borderId="0" applyNumberFormat="0" applyBorder="0" applyProtection="0"/>
    <xf numFmtId="0" fontId="14" fillId="0" borderId="0" applyBorder="0" applyProtection="0"/>
    <xf numFmtId="0" fontId="22" fillId="0" borderId="0"/>
  </cellStyleXfs>
  <cellXfs count="314">
    <xf numFmtId="0" fontId="0" fillId="0" borderId="0" xfId="0"/>
    <xf numFmtId="0" fontId="2" fillId="0" borderId="0" xfId="0" applyFo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4" fontId="3"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top" wrapText="1"/>
    </xf>
    <xf numFmtId="0" fontId="5" fillId="0" borderId="1" xfId="0" applyFont="1" applyBorder="1" applyAlignment="1">
      <alignment horizontal="center" vertical="center" wrapText="1"/>
    </xf>
    <xf numFmtId="164" fontId="5"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xf>
    <xf numFmtId="9" fontId="4" fillId="0" borderId="1" xfId="2" applyFont="1" applyBorder="1" applyAlignment="1" applyProtection="1">
      <alignment horizontal="center" vertical="center"/>
    </xf>
    <xf numFmtId="164" fontId="5" fillId="0" borderId="1" xfId="1" applyNumberFormat="1" applyFont="1" applyBorder="1" applyAlignment="1" applyProtection="1">
      <alignment horizontal="center" vertical="center" wrapText="1"/>
    </xf>
    <xf numFmtId="0" fontId="5" fillId="0" borderId="2" xfId="0" applyFont="1" applyBorder="1" applyAlignment="1">
      <alignment horizontal="center" vertical="center" wrapText="1"/>
    </xf>
    <xf numFmtId="0" fontId="7" fillId="0" borderId="1" xfId="0" applyFont="1" applyBorder="1" applyAlignment="1">
      <alignment horizontal="center" vertical="center"/>
    </xf>
    <xf numFmtId="9" fontId="7" fillId="0" borderId="1" xfId="0" applyNumberFormat="1" applyFont="1" applyBorder="1" applyAlignment="1">
      <alignment horizontal="center" vertical="center"/>
    </xf>
    <xf numFmtId="0" fontId="3" fillId="0" borderId="0" xfId="0" applyFont="1"/>
    <xf numFmtId="0" fontId="8" fillId="0" borderId="3" xfId="0" applyFont="1" applyBorder="1" applyAlignment="1">
      <alignment horizontal="center" vertical="center"/>
    </xf>
    <xf numFmtId="0" fontId="8" fillId="0" borderId="3" xfId="0" applyFont="1" applyBorder="1" applyAlignment="1">
      <alignment horizontal="center" vertical="center" wrapText="1"/>
    </xf>
    <xf numFmtId="0" fontId="9" fillId="0" borderId="3" xfId="0" applyFont="1" applyBorder="1" applyAlignment="1">
      <alignment horizontal="center" vertical="center"/>
    </xf>
    <xf numFmtId="0" fontId="9" fillId="0" borderId="3" xfId="0" applyFont="1" applyBorder="1" applyAlignment="1">
      <alignment vertical="center" wrapText="1"/>
    </xf>
    <xf numFmtId="0" fontId="9" fillId="0" borderId="3" xfId="0" applyFont="1" applyBorder="1" applyAlignment="1">
      <alignment horizontal="center" vertical="center" wrapText="1"/>
    </xf>
    <xf numFmtId="165" fontId="9" fillId="0" borderId="3" xfId="0" applyNumberFormat="1" applyFont="1" applyBorder="1" applyAlignment="1">
      <alignment horizontal="center" vertical="center" wrapText="1"/>
    </xf>
    <xf numFmtId="164" fontId="9" fillId="0" borderId="3" xfId="0" applyNumberFormat="1" applyFont="1" applyBorder="1" applyAlignment="1">
      <alignment horizontal="right" vertical="center" wrapText="1"/>
    </xf>
    <xf numFmtId="9" fontId="9" fillId="0" borderId="3" xfId="3" applyFont="1" applyBorder="1" applyAlignment="1">
      <alignment horizontal="center" vertical="center" wrapText="1"/>
    </xf>
    <xf numFmtId="166" fontId="9" fillId="0" borderId="3" xfId="0" applyNumberFormat="1" applyFont="1" applyBorder="1" applyAlignment="1">
      <alignment horizontal="right" vertical="center" wrapText="1"/>
    </xf>
    <xf numFmtId="3" fontId="9" fillId="0" borderId="3" xfId="0" applyNumberFormat="1" applyFont="1" applyBorder="1" applyAlignment="1">
      <alignment horizontal="center" vertical="center" wrapText="1"/>
    </xf>
    <xf numFmtId="0" fontId="9" fillId="0" borderId="3" xfId="0" applyFont="1" applyBorder="1" applyAlignment="1">
      <alignment vertical="top" wrapText="1"/>
    </xf>
    <xf numFmtId="165" fontId="9" fillId="0" borderId="3" xfId="0" applyNumberFormat="1" applyFont="1" applyBorder="1" applyAlignment="1">
      <alignment horizontal="center" vertical="center"/>
    </xf>
    <xf numFmtId="3" fontId="9" fillId="0" borderId="3" xfId="0" applyNumberFormat="1" applyFont="1" applyBorder="1" applyAlignment="1">
      <alignment horizontal="center" vertical="center"/>
    </xf>
    <xf numFmtId="0" fontId="6" fillId="0" borderId="0" xfId="4"/>
    <xf numFmtId="0" fontId="12" fillId="0" borderId="0" xfId="4" applyFont="1"/>
    <xf numFmtId="0" fontId="8" fillId="0" borderId="3" xfId="5" applyFont="1" applyBorder="1" applyAlignment="1">
      <alignment horizontal="center" vertical="center" wrapText="1"/>
    </xf>
    <xf numFmtId="0" fontId="9" fillId="0" borderId="5" xfId="5" applyFont="1" applyBorder="1" applyAlignment="1">
      <alignment horizontal="center" vertical="center"/>
    </xf>
    <xf numFmtId="0" fontId="9" fillId="0" borderId="6" xfId="5" applyFont="1" applyBorder="1" applyAlignment="1">
      <alignment vertical="center" wrapText="1"/>
    </xf>
    <xf numFmtId="0" fontId="9" fillId="0" borderId="3" xfId="5" applyFont="1" applyBorder="1" applyAlignment="1">
      <alignment horizontal="center" vertical="center" wrapText="1"/>
    </xf>
    <xf numFmtId="168" fontId="9" fillId="0" borderId="7" xfId="5" applyNumberFormat="1" applyFont="1" applyBorder="1" applyAlignment="1">
      <alignment horizontal="center" vertical="center"/>
    </xf>
    <xf numFmtId="164" fontId="9" fillId="0" borderId="3" xfId="5" applyNumberFormat="1" applyFont="1" applyBorder="1" applyAlignment="1">
      <alignment horizontal="center" vertical="center"/>
    </xf>
    <xf numFmtId="164" fontId="9" fillId="0" borderId="3" xfId="6" applyNumberFormat="1" applyFont="1" applyBorder="1" applyAlignment="1">
      <alignment horizontal="center" vertical="center"/>
    </xf>
    <xf numFmtId="9" fontId="9" fillId="0" borderId="3" xfId="3" applyFont="1" applyBorder="1" applyAlignment="1">
      <alignment horizontal="center" vertical="center"/>
    </xf>
    <xf numFmtId="165" fontId="9" fillId="0" borderId="3" xfId="5" applyNumberFormat="1" applyFont="1" applyBorder="1" applyAlignment="1">
      <alignment horizontal="center" vertical="center"/>
    </xf>
    <xf numFmtId="1" fontId="9" fillId="0" borderId="0" xfId="4" applyNumberFormat="1" applyFont="1" applyAlignment="1">
      <alignment horizontal="center" vertical="center"/>
    </xf>
    <xf numFmtId="1" fontId="9" fillId="2" borderId="7" xfId="4" applyNumberFormat="1" applyFont="1" applyFill="1" applyBorder="1" applyAlignment="1">
      <alignment horizontal="center" vertical="center"/>
    </xf>
    <xf numFmtId="0" fontId="4" fillId="0" borderId="0" xfId="7" applyFont="1"/>
    <xf numFmtId="0" fontId="3" fillId="0" borderId="0" xfId="7" applyFont="1"/>
    <xf numFmtId="0" fontId="3" fillId="0" borderId="3" xfId="7" applyFont="1" applyBorder="1" applyAlignment="1">
      <alignment horizontal="center" vertical="center" wrapText="1"/>
    </xf>
    <xf numFmtId="164" fontId="3" fillId="0" borderId="3" xfId="8" applyNumberFormat="1" applyFont="1" applyBorder="1" applyAlignment="1">
      <alignment horizontal="center" vertical="center" wrapText="1"/>
    </xf>
    <xf numFmtId="164" fontId="3" fillId="0" borderId="3" xfId="8" applyNumberFormat="1" applyFont="1" applyBorder="1" applyAlignment="1">
      <alignment horizontal="center" vertical="center"/>
    </xf>
    <xf numFmtId="0" fontId="3" fillId="0" borderId="3" xfId="8" applyFont="1" applyBorder="1" applyAlignment="1">
      <alignment horizontal="center" vertical="center" wrapText="1"/>
    </xf>
    <xf numFmtId="0" fontId="4" fillId="0" borderId="3" xfId="7" applyFont="1" applyBorder="1" applyAlignment="1">
      <alignment horizontal="center" vertical="center"/>
    </xf>
    <xf numFmtId="0" fontId="4" fillId="0" borderId="3" xfId="7" applyFont="1" applyBorder="1" applyAlignment="1">
      <alignment vertical="center" wrapText="1"/>
    </xf>
    <xf numFmtId="0" fontId="4" fillId="0" borderId="3" xfId="9" applyNumberFormat="1" applyFont="1" applyBorder="1" applyAlignment="1">
      <alignment horizontal="center" vertical="center"/>
    </xf>
    <xf numFmtId="169" fontId="4" fillId="0" borderId="3" xfId="9" applyFont="1" applyBorder="1" applyAlignment="1">
      <alignment horizontal="center" vertical="center"/>
    </xf>
    <xf numFmtId="9" fontId="4" fillId="0" borderId="3" xfId="9" applyNumberFormat="1" applyFont="1" applyBorder="1" applyAlignment="1">
      <alignment horizontal="center" vertical="center"/>
    </xf>
    <xf numFmtId="0" fontId="4" fillId="0" borderId="0" xfId="0" applyFont="1"/>
    <xf numFmtId="0" fontId="17" fillId="0" borderId="0" xfId="0" applyFont="1"/>
    <xf numFmtId="0" fontId="4" fillId="0" borderId="0" xfId="0" applyFont="1" applyAlignment="1">
      <alignment wrapText="1"/>
    </xf>
    <xf numFmtId="0" fontId="4" fillId="0" borderId="4" xfId="0" applyFont="1" applyBorder="1" applyAlignment="1">
      <alignment wrapText="1"/>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4" fontId="3" fillId="0" borderId="3" xfId="0" applyNumberFormat="1" applyFont="1" applyBorder="1" applyAlignment="1">
      <alignment horizontal="center" vertical="center" wrapText="1"/>
    </xf>
    <xf numFmtId="4" fontId="3" fillId="0" borderId="3" xfId="0" applyNumberFormat="1" applyFont="1" applyBorder="1" applyAlignment="1">
      <alignment horizontal="center" vertical="center"/>
    </xf>
    <xf numFmtId="0" fontId="4" fillId="0" borderId="3" xfId="8" applyFont="1" applyBorder="1" applyAlignment="1">
      <alignment horizontal="center" vertical="center"/>
    </xf>
    <xf numFmtId="0" fontId="4" fillId="0" borderId="3" xfId="0" applyFont="1" applyBorder="1" applyAlignment="1">
      <alignment vertical="top" wrapText="1"/>
    </xf>
    <xf numFmtId="170" fontId="4" fillId="0" borderId="3" xfId="8" applyNumberFormat="1" applyFont="1" applyBorder="1" applyAlignment="1">
      <alignment vertical="center"/>
    </xf>
    <xf numFmtId="9" fontId="4" fillId="0" borderId="3" xfId="2" applyFont="1" applyBorder="1" applyAlignment="1">
      <alignment horizontal="center" vertical="center"/>
    </xf>
    <xf numFmtId="0" fontId="4" fillId="0" borderId="3" xfId="8" applyFont="1" applyBorder="1" applyAlignment="1">
      <alignment horizontal="center" vertical="center" wrapText="1"/>
    </xf>
    <xf numFmtId="0" fontId="4" fillId="0" borderId="3" xfId="0" applyFont="1" applyBorder="1" applyAlignment="1">
      <alignment vertical="center" wrapText="1"/>
    </xf>
    <xf numFmtId="0" fontId="3" fillId="0" borderId="3" xfId="10" applyFont="1" applyBorder="1" applyAlignment="1">
      <alignment horizontal="center" vertical="center"/>
    </xf>
    <xf numFmtId="0" fontId="3" fillId="0" borderId="3" xfId="10" applyFont="1" applyBorder="1" applyAlignment="1">
      <alignment horizontal="center" vertical="center" wrapText="1"/>
    </xf>
    <xf numFmtId="3" fontId="3" fillId="0" borderId="3" xfId="10" applyNumberFormat="1" applyFont="1" applyBorder="1" applyAlignment="1">
      <alignment horizontal="center" vertical="center"/>
    </xf>
    <xf numFmtId="2" fontId="3" fillId="0" borderId="3" xfId="10" applyNumberFormat="1" applyFont="1" applyBorder="1" applyAlignment="1">
      <alignment horizontal="center" vertical="center" wrapText="1"/>
    </xf>
    <xf numFmtId="4" fontId="3" fillId="0" borderId="3" xfId="10" applyNumberFormat="1" applyFont="1" applyBorder="1" applyAlignment="1">
      <alignment horizontal="center" vertical="center" wrapText="1"/>
    </xf>
    <xf numFmtId="1" fontId="3" fillId="0" borderId="3" xfId="10" applyNumberFormat="1" applyFont="1" applyBorder="1" applyAlignment="1">
      <alignment horizontal="center" vertical="center" wrapText="1"/>
    </xf>
    <xf numFmtId="3" fontId="4" fillId="0" borderId="3" xfId="10" applyNumberFormat="1" applyBorder="1" applyAlignment="1">
      <alignment horizontal="center" vertical="center"/>
    </xf>
    <xf numFmtId="0" fontId="4" fillId="0" borderId="3" xfId="10" applyBorder="1" applyAlignment="1">
      <alignment horizontal="center" vertical="center"/>
    </xf>
    <xf numFmtId="169" fontId="4" fillId="0" borderId="3" xfId="10" applyNumberFormat="1" applyBorder="1" applyAlignment="1">
      <alignment horizontal="center" vertical="center" wrapText="1"/>
    </xf>
    <xf numFmtId="9" fontId="4" fillId="0" borderId="3" xfId="10" applyNumberFormat="1" applyBorder="1" applyAlignment="1">
      <alignment horizontal="center" vertical="center" wrapText="1"/>
    </xf>
    <xf numFmtId="0" fontId="4" fillId="0" borderId="3" xfId="0" applyFont="1" applyBorder="1" applyAlignment="1">
      <alignment horizontal="center" vertical="center" wrapText="1"/>
    </xf>
    <xf numFmtId="0" fontId="18" fillId="0" borderId="0" xfId="0" applyFont="1" applyAlignment="1">
      <alignment horizontal="left" vertical="top" wrapText="1"/>
    </xf>
    <xf numFmtId="0" fontId="4" fillId="0" borderId="3" xfId="0" applyFont="1" applyBorder="1" applyAlignment="1">
      <alignment horizontal="center" vertical="center"/>
    </xf>
    <xf numFmtId="170" fontId="4" fillId="0" borderId="3" xfId="0" applyNumberFormat="1" applyFont="1" applyBorder="1" applyAlignment="1">
      <alignment horizontal="center" vertical="center" wrapText="1"/>
    </xf>
    <xf numFmtId="9" fontId="4" fillId="0" borderId="3" xfId="3" applyFont="1" applyBorder="1" applyAlignment="1">
      <alignment horizontal="center" vertical="center" wrapText="1"/>
    </xf>
    <xf numFmtId="3" fontId="4" fillId="0" borderId="3"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3" fontId="5" fillId="0" borderId="1" xfId="0" applyNumberFormat="1" applyFont="1" applyBorder="1" applyAlignment="1">
      <alignment horizontal="center" vertical="center"/>
    </xf>
    <xf numFmtId="1" fontId="5" fillId="0" borderId="1" xfId="0" applyNumberFormat="1" applyFont="1" applyBorder="1" applyAlignment="1">
      <alignment horizontal="center" vertical="center"/>
    </xf>
    <xf numFmtId="172" fontId="5" fillId="0" borderId="1" xfId="0" applyNumberFormat="1" applyFont="1" applyBorder="1" applyAlignment="1">
      <alignment horizontal="right" vertical="center"/>
    </xf>
    <xf numFmtId="9" fontId="5" fillId="0" borderId="1" xfId="2" applyFont="1" applyBorder="1" applyAlignment="1" applyProtection="1">
      <alignment horizontal="right" vertical="center" indent="1"/>
    </xf>
    <xf numFmtId="0" fontId="5" fillId="0" borderId="1" xfId="0" applyFont="1" applyBorder="1" applyAlignment="1">
      <alignment vertical="center"/>
    </xf>
    <xf numFmtId="0" fontId="5" fillId="0" borderId="9" xfId="0" applyFont="1" applyBorder="1" applyAlignment="1">
      <alignment horizontal="center" vertical="center"/>
    </xf>
    <xf numFmtId="0" fontId="5" fillId="0" borderId="9" xfId="0" applyFont="1" applyBorder="1" applyAlignment="1">
      <alignment horizontal="left" vertical="top" wrapText="1"/>
    </xf>
    <xf numFmtId="3" fontId="5" fillId="0" borderId="9" xfId="0" applyNumberFormat="1" applyFont="1" applyBorder="1" applyAlignment="1">
      <alignment horizontal="center" vertical="center"/>
    </xf>
    <xf numFmtId="1" fontId="5" fillId="0" borderId="9" xfId="0" applyNumberFormat="1" applyFont="1" applyBorder="1" applyAlignment="1">
      <alignment horizontal="center" vertical="center"/>
    </xf>
    <xf numFmtId="172" fontId="5" fillId="0" borderId="9" xfId="0" applyNumberFormat="1" applyFont="1" applyBorder="1" applyAlignment="1">
      <alignment horizontal="right" vertical="center"/>
    </xf>
    <xf numFmtId="0" fontId="5" fillId="0" borderId="9" xfId="0" applyFont="1" applyBorder="1" applyAlignment="1">
      <alignment vertical="center"/>
    </xf>
    <xf numFmtId="0" fontId="5" fillId="0" borderId="1" xfId="0" applyFont="1" applyBorder="1" applyAlignment="1">
      <alignment horizontal="left" vertical="top" wrapText="1"/>
    </xf>
    <xf numFmtId="0" fontId="3" fillId="0" borderId="1" xfId="7" applyFont="1" applyBorder="1" applyAlignment="1">
      <alignment horizontal="center" vertical="center"/>
    </xf>
    <xf numFmtId="174" fontId="3" fillId="0" borderId="1" xfId="7" applyNumberFormat="1" applyFont="1" applyBorder="1" applyAlignment="1">
      <alignment horizontal="center" vertical="center" wrapText="1"/>
    </xf>
    <xf numFmtId="174" fontId="3" fillId="0" borderId="1" xfId="7" applyNumberFormat="1" applyFont="1" applyBorder="1" applyAlignment="1">
      <alignment horizontal="center" vertical="center"/>
    </xf>
    <xf numFmtId="0" fontId="3" fillId="0" borderId="1" xfId="7" applyFont="1" applyBorder="1" applyAlignment="1">
      <alignment horizontal="center" vertical="center" wrapText="1"/>
    </xf>
    <xf numFmtId="0" fontId="4" fillId="0" borderId="1" xfId="7" applyFont="1" applyBorder="1" applyAlignment="1">
      <alignment horizontal="center" vertical="center"/>
    </xf>
    <xf numFmtId="0" fontId="5" fillId="0" borderId="1" xfId="7" applyFont="1" applyBorder="1" applyAlignment="1">
      <alignment horizontal="justify" wrapText="1"/>
    </xf>
    <xf numFmtId="44" fontId="4" fillId="0" borderId="1" xfId="7" applyNumberFormat="1" applyFont="1" applyBorder="1" applyAlignment="1">
      <alignment vertical="center"/>
    </xf>
    <xf numFmtId="9" fontId="4" fillId="0" borderId="1" xfId="7" applyNumberFormat="1" applyFont="1" applyBorder="1" applyAlignment="1">
      <alignment horizontal="center" vertical="center"/>
    </xf>
    <xf numFmtId="0" fontId="4" fillId="0" borderId="1" xfId="7" applyFont="1" applyBorder="1" applyAlignment="1">
      <alignment vertical="center" wrapText="1"/>
    </xf>
    <xf numFmtId="0" fontId="4" fillId="0" borderId="0" xfId="7" applyFont="1" applyAlignment="1">
      <alignment horizontal="center"/>
    </xf>
    <xf numFmtId="0" fontId="21" fillId="0" borderId="1" xfId="14" applyFont="1" applyBorder="1" applyAlignment="1">
      <alignment horizontal="center" vertical="center" wrapText="1"/>
    </xf>
    <xf numFmtId="0" fontId="4" fillId="0" borderId="3" xfId="14" applyFont="1" applyBorder="1" applyAlignment="1">
      <alignment horizontal="center" vertical="center"/>
    </xf>
    <xf numFmtId="0" fontId="4" fillId="0" borderId="3" xfId="14" applyFont="1" applyBorder="1" applyAlignment="1">
      <alignment vertical="top" wrapText="1"/>
    </xf>
    <xf numFmtId="164" fontId="4" fillId="0" borderId="3" xfId="14" applyNumberFormat="1" applyFont="1" applyBorder="1" applyAlignment="1">
      <alignment vertical="center"/>
    </xf>
    <xf numFmtId="9" fontId="4" fillId="0" borderId="3" xfId="14" applyNumberFormat="1" applyFont="1" applyBorder="1" applyAlignment="1">
      <alignment horizontal="center" vertical="center"/>
    </xf>
    <xf numFmtId="0" fontId="4" fillId="0" borderId="3" xfId="14" applyFont="1" applyBorder="1" applyAlignment="1">
      <alignment vertical="center"/>
    </xf>
    <xf numFmtId="0" fontId="4" fillId="0" borderId="3" xfId="14" applyFont="1" applyBorder="1" applyAlignment="1">
      <alignment horizontal="left" vertical="top" wrapText="1"/>
    </xf>
    <xf numFmtId="0" fontId="19" fillId="0" borderId="3" xfId="10" applyFont="1" applyBorder="1">
      <alignment vertical="top"/>
    </xf>
    <xf numFmtId="0" fontId="2" fillId="0" borderId="3" xfId="10" applyFont="1" applyBorder="1" applyAlignment="1">
      <alignment horizontal="center" vertical="center"/>
    </xf>
    <xf numFmtId="164" fontId="2" fillId="0" borderId="3" xfId="14" applyNumberFormat="1" applyFont="1" applyBorder="1" applyAlignment="1">
      <alignment horizontal="center" vertical="center"/>
    </xf>
    <xf numFmtId="175" fontId="2" fillId="0" borderId="3" xfId="10" applyNumberFormat="1" applyFont="1" applyBorder="1" applyAlignment="1">
      <alignment horizontal="center" vertical="center"/>
    </xf>
    <xf numFmtId="0" fontId="20" fillId="3" borderId="1" xfId="0" applyFont="1" applyFill="1" applyBorder="1" applyAlignment="1">
      <alignment horizontal="center" vertical="center"/>
    </xf>
    <xf numFmtId="0" fontId="20" fillId="3" borderId="1" xfId="0" applyFont="1" applyFill="1" applyBorder="1" applyAlignment="1">
      <alignment horizontal="center" vertical="center" wrapText="1"/>
    </xf>
    <xf numFmtId="3" fontId="20" fillId="3" borderId="1" xfId="0" applyNumberFormat="1" applyFont="1" applyFill="1" applyBorder="1" applyAlignment="1">
      <alignment horizontal="center" vertical="center"/>
    </xf>
    <xf numFmtId="2" fontId="20" fillId="3" borderId="1" xfId="0" applyNumberFormat="1" applyFont="1" applyFill="1" applyBorder="1" applyAlignment="1">
      <alignment horizontal="center" vertical="center" wrapText="1"/>
    </xf>
    <xf numFmtId="4" fontId="20" fillId="3" borderId="1" xfId="0" applyNumberFormat="1" applyFont="1" applyFill="1" applyBorder="1" applyAlignment="1">
      <alignment horizontal="center" vertical="center" wrapText="1"/>
    </xf>
    <xf numFmtId="1" fontId="20" fillId="3" borderId="1" xfId="0" applyNumberFormat="1" applyFont="1" applyFill="1" applyBorder="1" applyAlignment="1">
      <alignment horizontal="center" vertical="center"/>
    </xf>
    <xf numFmtId="164" fontId="20" fillId="3" borderId="1" xfId="14" applyNumberFormat="1" applyFont="1" applyFill="1" applyBorder="1" applyAlignment="1" applyProtection="1">
      <alignment horizontal="center" vertical="center" wrapText="1"/>
    </xf>
    <xf numFmtId="0" fontId="24" fillId="0" borderId="0" xfId="0" applyFont="1"/>
    <xf numFmtId="0" fontId="25" fillId="3" borderId="1" xfId="0" applyFont="1" applyFill="1" applyBorder="1" applyAlignment="1">
      <alignment horizontal="center" vertical="center" wrapText="1"/>
    </xf>
    <xf numFmtId="0" fontId="26" fillId="3" borderId="1" xfId="0" applyFont="1" applyFill="1" applyBorder="1" applyAlignment="1">
      <alignment horizontal="center" vertical="center" wrapText="1"/>
    </xf>
    <xf numFmtId="44" fontId="26" fillId="3" borderId="1" xfId="0" applyNumberFormat="1" applyFont="1" applyFill="1" applyBorder="1" applyAlignment="1">
      <alignment horizontal="center" vertical="center" wrapText="1" shrinkToFit="1"/>
    </xf>
    <xf numFmtId="9" fontId="26" fillId="3" borderId="1" xfId="0" applyNumberFormat="1" applyFont="1" applyFill="1" applyBorder="1" applyAlignment="1">
      <alignment horizontal="center" vertical="center"/>
    </xf>
    <xf numFmtId="0" fontId="25" fillId="3" borderId="13" xfId="0" applyFont="1" applyFill="1" applyBorder="1" applyAlignment="1">
      <alignment horizontal="center" vertical="center" wrapText="1"/>
    </xf>
    <xf numFmtId="0" fontId="24" fillId="0" borderId="1" xfId="0" applyFont="1" applyBorder="1" applyAlignment="1">
      <alignment horizontal="center" vertical="center"/>
    </xf>
    <xf numFmtId="0" fontId="27" fillId="0" borderId="1" xfId="0" applyFont="1" applyBorder="1" applyAlignment="1">
      <alignment horizontal="center" vertical="center"/>
    </xf>
    <xf numFmtId="0" fontId="28" fillId="0" borderId="1" xfId="14" applyFont="1" applyBorder="1" applyAlignment="1">
      <alignment horizontal="center" vertical="center"/>
    </xf>
    <xf numFmtId="0" fontId="29" fillId="3" borderId="1" xfId="14" applyFont="1" applyFill="1" applyBorder="1" applyAlignment="1">
      <alignment horizontal="center" vertical="center"/>
    </xf>
    <xf numFmtId="3" fontId="29" fillId="0" borderId="1" xfId="14" applyNumberFormat="1" applyFont="1" applyBorder="1" applyAlignment="1">
      <alignment horizontal="center" vertical="center"/>
    </xf>
    <xf numFmtId="0" fontId="29" fillId="0" borderId="1" xfId="14" applyFont="1" applyBorder="1" applyAlignment="1">
      <alignment horizontal="center" vertical="center"/>
    </xf>
    <xf numFmtId="0" fontId="29" fillId="0" borderId="1" xfId="14" applyFont="1" applyBorder="1" applyAlignment="1">
      <alignment horizontal="center" vertical="center" wrapText="1"/>
    </xf>
    <xf numFmtId="0" fontId="29" fillId="0" borderId="1" xfId="14" applyFont="1" applyBorder="1" applyAlignment="1">
      <alignment horizontal="left" vertical="center" wrapText="1"/>
    </xf>
    <xf numFmtId="0" fontId="29" fillId="0" borderId="10" xfId="14" applyFont="1" applyBorder="1" applyAlignment="1">
      <alignment horizontal="center" vertical="center"/>
    </xf>
    <xf numFmtId="44" fontId="29" fillId="0" borderId="1" xfId="14" applyNumberFormat="1" applyFont="1" applyBorder="1" applyAlignment="1">
      <alignment horizontal="center" vertical="center"/>
    </xf>
    <xf numFmtId="0" fontId="29" fillId="3" borderId="15" xfId="14" applyFont="1" applyFill="1" applyBorder="1" applyAlignment="1">
      <alignment horizontal="center" vertical="center"/>
    </xf>
    <xf numFmtId="0" fontId="29" fillId="0" borderId="17" xfId="14" applyFont="1" applyBorder="1" applyAlignment="1">
      <alignment horizontal="center" vertical="center"/>
    </xf>
    <xf numFmtId="0" fontId="29" fillId="3" borderId="18" xfId="14" applyFont="1" applyFill="1" applyBorder="1" applyAlignment="1">
      <alignment horizontal="center" vertical="center"/>
    </xf>
    <xf numFmtId="0" fontId="29" fillId="3" borderId="20" xfId="14" applyFont="1" applyFill="1" applyBorder="1" applyAlignment="1">
      <alignment horizontal="center" vertical="center"/>
    </xf>
    <xf numFmtId="0" fontId="29" fillId="3" borderId="21" xfId="14" applyFont="1" applyFill="1" applyBorder="1" applyAlignment="1">
      <alignment horizontal="center" vertical="center"/>
    </xf>
    <xf numFmtId="3" fontId="29" fillId="0" borderId="23" xfId="14" applyNumberFormat="1" applyFont="1" applyBorder="1" applyAlignment="1">
      <alignment horizontal="center" vertical="center"/>
    </xf>
    <xf numFmtId="0" fontId="5" fillId="3" borderId="21" xfId="14" applyFont="1" applyFill="1" applyBorder="1" applyAlignment="1">
      <alignment horizontal="center" vertical="center"/>
    </xf>
    <xf numFmtId="3" fontId="5" fillId="0" borderId="23" xfId="14" applyNumberFormat="1" applyFont="1" applyBorder="1" applyAlignment="1">
      <alignment horizontal="center" vertical="center"/>
    </xf>
    <xf numFmtId="0" fontId="29" fillId="0" borderId="23" xfId="14" applyFont="1" applyBorder="1" applyAlignment="1">
      <alignment horizontal="center" vertical="center"/>
    </xf>
    <xf numFmtId="0" fontId="2" fillId="0" borderId="1" xfId="14" applyFont="1" applyBorder="1" applyAlignment="1">
      <alignment horizontal="center" vertical="center" wrapText="1"/>
    </xf>
    <xf numFmtId="0" fontId="24" fillId="0" borderId="1" xfId="14" applyFont="1" applyBorder="1" applyAlignment="1">
      <alignment horizontal="center" vertical="center" wrapText="1"/>
    </xf>
    <xf numFmtId="0" fontId="24" fillId="0" borderId="1" xfId="14" quotePrefix="1" applyFont="1" applyBorder="1" applyAlignment="1">
      <alignment horizontal="center" vertical="center" wrapText="1"/>
    </xf>
    <xf numFmtId="0" fontId="24" fillId="0" borderId="15" xfId="14" applyFont="1" applyBorder="1" applyAlignment="1">
      <alignment horizontal="center" vertical="center" wrapText="1"/>
    </xf>
    <xf numFmtId="0" fontId="24" fillId="0" borderId="16" xfId="14" applyFont="1" applyBorder="1" applyAlignment="1">
      <alignment horizontal="center" vertical="center" wrapText="1"/>
    </xf>
    <xf numFmtId="0" fontId="24" fillId="0" borderId="17" xfId="14" quotePrefix="1" applyFont="1" applyBorder="1" applyAlignment="1">
      <alignment horizontal="center" vertical="center" wrapText="1"/>
    </xf>
    <xf numFmtId="0" fontId="24" fillId="0" borderId="18" xfId="14" applyFont="1" applyBorder="1" applyAlignment="1">
      <alignment horizontal="center" vertical="center" wrapText="1"/>
    </xf>
    <xf numFmtId="0" fontId="24" fillId="0" borderId="19" xfId="14" applyFont="1" applyBorder="1" applyAlignment="1">
      <alignment horizontal="center" vertical="center" wrapText="1"/>
    </xf>
    <xf numFmtId="0" fontId="24" fillId="4" borderId="19" xfId="14" applyFont="1" applyFill="1" applyBorder="1" applyAlignment="1">
      <alignment horizontal="center" vertical="center" wrapText="1"/>
    </xf>
    <xf numFmtId="0" fontId="24" fillId="0" borderId="22" xfId="14" applyFont="1" applyBorder="1" applyAlignment="1">
      <alignment horizontal="center" vertical="center" wrapText="1"/>
    </xf>
    <xf numFmtId="0" fontId="21" fillId="0" borderId="22" xfId="14" applyFont="1" applyBorder="1" applyAlignment="1">
      <alignment horizontal="center" vertical="center" wrapText="1"/>
    </xf>
    <xf numFmtId="0" fontId="21" fillId="0" borderId="23" xfId="14" applyFont="1" applyBorder="1" applyAlignment="1">
      <alignment horizontal="center" vertical="center" wrapText="1"/>
    </xf>
    <xf numFmtId="0" fontId="24" fillId="0" borderId="23" xfId="14" applyFont="1" applyBorder="1" applyAlignment="1">
      <alignment horizontal="center" vertical="center" wrapText="1"/>
    </xf>
    <xf numFmtId="0" fontId="24" fillId="0" borderId="0" xfId="14" applyFont="1" applyAlignment="1">
      <alignment horizontal="center" vertical="center" wrapText="1"/>
    </xf>
    <xf numFmtId="0" fontId="24" fillId="3" borderId="1" xfId="0" applyFont="1" applyFill="1" applyBorder="1" applyAlignment="1">
      <alignment horizontal="center" vertical="center" wrapText="1"/>
    </xf>
    <xf numFmtId="0" fontId="27" fillId="0" borderId="0" xfId="0" applyFont="1"/>
    <xf numFmtId="0" fontId="30" fillId="0" borderId="1" xfId="14" applyFont="1" applyBorder="1" applyAlignment="1">
      <alignment horizontal="left" vertical="center" wrapText="1"/>
    </xf>
    <xf numFmtId="0" fontId="30" fillId="0" borderId="15" xfId="14" quotePrefix="1" applyFont="1" applyBorder="1" applyAlignment="1">
      <alignment horizontal="left" vertical="center" wrapText="1"/>
    </xf>
    <xf numFmtId="0" fontId="30" fillId="0" borderId="18" xfId="14" quotePrefix="1" applyFont="1" applyBorder="1" applyAlignment="1">
      <alignment horizontal="left" vertical="center" wrapText="1"/>
    </xf>
    <xf numFmtId="0" fontId="30" fillId="0" borderId="18" xfId="15" applyFont="1" applyBorder="1" applyAlignment="1">
      <alignment horizontal="left" vertical="center" wrapText="1"/>
    </xf>
    <xf numFmtId="0" fontId="30" fillId="0" borderId="18" xfId="14" applyFont="1" applyBorder="1" applyAlignment="1">
      <alignment horizontal="left" vertical="center" wrapText="1"/>
    </xf>
    <xf numFmtId="0" fontId="5" fillId="0" borderId="1" xfId="14" applyFont="1" applyBorder="1" applyAlignment="1">
      <alignment horizontal="center" vertical="center" wrapText="1"/>
    </xf>
    <xf numFmtId="0" fontId="5" fillId="0" borderId="1" xfId="14" applyFont="1" applyBorder="1" applyAlignment="1">
      <alignment horizontal="left" vertical="center" wrapText="1"/>
    </xf>
    <xf numFmtId="0" fontId="30" fillId="0" borderId="21" xfId="14" applyFont="1" applyBorder="1" applyAlignment="1">
      <alignment horizontal="center" vertical="center" wrapText="1"/>
    </xf>
    <xf numFmtId="0" fontId="30" fillId="0" borderId="1" xfId="14" applyFont="1" applyBorder="1" applyAlignment="1">
      <alignment horizontal="center" vertical="center" wrapText="1"/>
    </xf>
    <xf numFmtId="0" fontId="5" fillId="0" borderId="1" xfId="14" quotePrefix="1" applyFont="1" applyBorder="1" applyAlignment="1">
      <alignment horizontal="center" vertical="center" wrapText="1"/>
    </xf>
    <xf numFmtId="0" fontId="3" fillId="0" borderId="3" xfId="14" applyFont="1" applyBorder="1" applyAlignment="1">
      <alignment horizontal="center" vertical="center"/>
    </xf>
    <xf numFmtId="0" fontId="3" fillId="0" borderId="3" xfId="14" applyFont="1" applyBorder="1" applyAlignment="1">
      <alignment horizontal="center" vertical="center" wrapText="1"/>
    </xf>
    <xf numFmtId="164" fontId="3" fillId="0" borderId="3" xfId="14" applyNumberFormat="1" applyFont="1" applyBorder="1" applyAlignment="1">
      <alignment horizontal="center" vertical="center" wrapText="1"/>
    </xf>
    <xf numFmtId="171" fontId="3" fillId="0" borderId="3" xfId="14" applyNumberFormat="1" applyFont="1" applyBorder="1" applyAlignment="1">
      <alignment horizontal="center" vertical="center" wrapText="1"/>
    </xf>
    <xf numFmtId="44" fontId="31" fillId="0" borderId="1" xfId="0" applyNumberFormat="1" applyFont="1" applyBorder="1" applyAlignment="1">
      <alignment horizontal="center" vertical="center"/>
    </xf>
    <xf numFmtId="0" fontId="31" fillId="0" borderId="1" xfId="0" applyFont="1" applyBorder="1" applyAlignment="1">
      <alignment horizontal="center" vertical="center"/>
    </xf>
    <xf numFmtId="9" fontId="31" fillId="0" borderId="1" xfId="0" applyNumberFormat="1" applyFont="1" applyBorder="1" applyAlignment="1">
      <alignment horizontal="center" vertical="center"/>
    </xf>
    <xf numFmtId="174" fontId="7" fillId="0" borderId="1" xfId="0" applyNumberFormat="1" applyFont="1" applyBorder="1" applyAlignment="1">
      <alignment horizontal="center" vertical="center"/>
    </xf>
    <xf numFmtId="164" fontId="30" fillId="0" borderId="1" xfId="14" applyNumberFormat="1" applyFont="1" applyBorder="1" applyAlignment="1">
      <alignment horizontal="center" vertical="center"/>
    </xf>
    <xf numFmtId="174" fontId="30" fillId="0" borderId="1" xfId="14" applyNumberFormat="1" applyFont="1" applyBorder="1" applyAlignment="1">
      <alignment horizontal="center" vertical="center"/>
    </xf>
    <xf numFmtId="9" fontId="30" fillId="0" borderId="1" xfId="14" applyNumberFormat="1" applyFont="1" applyBorder="1" applyAlignment="1">
      <alignment horizontal="center" vertical="center"/>
    </xf>
    <xf numFmtId="174" fontId="30" fillId="0" borderId="1" xfId="14" applyNumberFormat="1" applyFont="1" applyBorder="1" applyAlignment="1">
      <alignment horizontal="center" vertical="center" wrapText="1"/>
    </xf>
    <xf numFmtId="164" fontId="30" fillId="0" borderId="17" xfId="14" applyNumberFormat="1" applyFont="1" applyBorder="1" applyAlignment="1">
      <alignment horizontal="center" vertical="center"/>
    </xf>
    <xf numFmtId="164" fontId="30" fillId="0" borderId="23" xfId="14" applyNumberFormat="1" applyFont="1" applyBorder="1" applyAlignment="1">
      <alignment horizontal="center" vertical="center"/>
    </xf>
    <xf numFmtId="164" fontId="5" fillId="0" borderId="23" xfId="14" applyNumberFormat="1" applyFont="1" applyBorder="1" applyAlignment="1">
      <alignment horizontal="center" vertical="center"/>
    </xf>
    <xf numFmtId="174" fontId="5" fillId="0" borderId="1" xfId="14" applyNumberFormat="1" applyFont="1" applyBorder="1" applyAlignment="1">
      <alignment horizontal="center" vertical="center"/>
    </xf>
    <xf numFmtId="174" fontId="5" fillId="0" borderId="1" xfId="14" applyNumberFormat="1" applyFont="1" applyBorder="1" applyAlignment="1">
      <alignment horizontal="center" vertical="center" wrapText="1"/>
    </xf>
    <xf numFmtId="0" fontId="32" fillId="3" borderId="1" xfId="14" applyFont="1" applyFill="1" applyBorder="1" applyAlignment="1">
      <alignment horizontal="center" vertical="center"/>
    </xf>
    <xf numFmtId="0" fontId="32" fillId="3" borderId="24" xfId="14" applyFont="1" applyFill="1" applyBorder="1" applyAlignment="1">
      <alignment horizontal="center" vertical="center"/>
    </xf>
    <xf numFmtId="174" fontId="32" fillId="3" borderId="1" xfId="14" applyNumberFormat="1" applyFont="1" applyFill="1" applyBorder="1" applyAlignment="1">
      <alignment horizontal="center" vertical="center"/>
    </xf>
    <xf numFmtId="164" fontId="32" fillId="3" borderId="25" xfId="14" applyNumberFormat="1" applyFont="1" applyFill="1" applyBorder="1" applyAlignment="1">
      <alignment horizontal="center" vertical="center"/>
    </xf>
    <xf numFmtId="174" fontId="32" fillId="3" borderId="25" xfId="14" applyNumberFormat="1" applyFont="1" applyFill="1" applyBorder="1" applyAlignment="1">
      <alignment horizontal="center" vertical="center"/>
    </xf>
    <xf numFmtId="0" fontId="32" fillId="3" borderId="25" xfId="14" applyFont="1" applyFill="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167" fontId="2" fillId="0" borderId="3" xfId="0" applyNumberFormat="1" applyFont="1" applyBorder="1" applyAlignment="1">
      <alignment horizontal="center" vertical="center" wrapText="1"/>
    </xf>
    <xf numFmtId="164" fontId="2" fillId="0" borderId="3" xfId="0" applyNumberFormat="1" applyFont="1" applyBorder="1" applyAlignment="1">
      <alignment horizontal="right" vertical="center" wrapText="1"/>
    </xf>
    <xf numFmtId="9" fontId="2" fillId="0" borderId="3" xfId="3" applyFont="1" applyBorder="1" applyAlignment="1">
      <alignment horizontal="center" vertical="center" wrapText="1"/>
    </xf>
    <xf numFmtId="0" fontId="19" fillId="0" borderId="3" xfId="4" applyFont="1" applyBorder="1"/>
    <xf numFmtId="0" fontId="2" fillId="0" borderId="3" xfId="4" applyFont="1" applyBorder="1" applyAlignment="1">
      <alignment horizontal="center" vertical="center"/>
    </xf>
    <xf numFmtId="164" fontId="2" fillId="0" borderId="3" xfId="4" applyNumberFormat="1" applyFont="1" applyBorder="1" applyAlignment="1">
      <alignment horizontal="center" vertical="center"/>
    </xf>
    <xf numFmtId="9" fontId="2" fillId="0" borderId="3" xfId="9" applyNumberFormat="1" applyFont="1" applyBorder="1" applyAlignment="1">
      <alignment horizontal="center" vertical="center"/>
    </xf>
    <xf numFmtId="0" fontId="2" fillId="0" borderId="3" xfId="9" applyNumberFormat="1" applyFont="1" applyBorder="1" applyAlignment="1">
      <alignment horizontal="center" vertical="center"/>
    </xf>
    <xf numFmtId="0" fontId="2" fillId="0" borderId="3" xfId="8" applyFont="1" applyBorder="1" applyAlignment="1">
      <alignment horizontal="center" vertical="center"/>
    </xf>
    <xf numFmtId="9" fontId="2" fillId="0" borderId="3" xfId="2" applyFont="1" applyBorder="1" applyAlignment="1">
      <alignment horizontal="center" vertical="center"/>
    </xf>
    <xf numFmtId="1" fontId="33" fillId="3" borderId="12" xfId="0" applyNumberFormat="1" applyFont="1" applyFill="1" applyBorder="1" applyAlignment="1">
      <alignment horizontal="center" vertical="center"/>
    </xf>
    <xf numFmtId="0" fontId="33" fillId="3" borderId="12" xfId="0" applyFont="1" applyFill="1" applyBorder="1" applyAlignment="1">
      <alignment horizontal="center" vertical="center"/>
    </xf>
    <xf numFmtId="0" fontId="4" fillId="0" borderId="3" xfId="0" applyFont="1" applyBorder="1" applyAlignment="1">
      <alignment horizontal="left" vertical="center" wrapText="1"/>
    </xf>
    <xf numFmtId="175" fontId="4" fillId="0" borderId="3" xfId="0" applyNumberFormat="1" applyFont="1" applyBorder="1" applyAlignment="1">
      <alignment horizontal="center" vertical="center"/>
    </xf>
    <xf numFmtId="9" fontId="4" fillId="0" borderId="3" xfId="0" applyNumberFormat="1" applyFont="1" applyBorder="1" applyAlignment="1">
      <alignment horizontal="center" vertical="center"/>
    </xf>
    <xf numFmtId="0" fontId="4" fillId="0" borderId="3" xfId="0" applyFont="1" applyBorder="1"/>
    <xf numFmtId="0" fontId="4" fillId="0" borderId="8" xfId="14" applyFont="1" applyBorder="1" applyAlignment="1">
      <alignment horizontal="center" vertical="center"/>
    </xf>
    <xf numFmtId="0" fontId="4" fillId="0" borderId="8" xfId="14" applyFont="1" applyBorder="1" applyAlignment="1">
      <alignment vertical="top" wrapText="1"/>
    </xf>
    <xf numFmtId="164" fontId="4" fillId="0" borderId="8" xfId="14" applyNumberFormat="1" applyFont="1" applyBorder="1" applyAlignment="1">
      <alignment vertical="center"/>
    </xf>
    <xf numFmtId="9" fontId="4" fillId="0" borderId="8" xfId="14" applyNumberFormat="1" applyFont="1" applyBorder="1" applyAlignment="1">
      <alignment horizontal="center" vertical="center"/>
    </xf>
    <xf numFmtId="0" fontId="4" fillId="0" borderId="8" xfId="14" applyFont="1" applyBorder="1" applyAlignment="1">
      <alignment vertical="center"/>
    </xf>
    <xf numFmtId="174" fontId="27" fillId="0" borderId="1" xfId="0" applyNumberFormat="1" applyFont="1" applyBorder="1" applyAlignment="1">
      <alignment horizontal="center" vertical="center"/>
    </xf>
    <xf numFmtId="174" fontId="4" fillId="0" borderId="8" xfId="14" applyNumberFormat="1" applyFont="1" applyBorder="1" applyAlignment="1">
      <alignment vertical="center"/>
    </xf>
    <xf numFmtId="0" fontId="4" fillId="0" borderId="1" xfId="14" applyFont="1" applyBorder="1" applyAlignment="1">
      <alignment horizontal="center" vertical="center"/>
    </xf>
    <xf numFmtId="0" fontId="4" fillId="0" borderId="1" xfId="14" applyFont="1" applyBorder="1" applyAlignment="1">
      <alignment vertical="top" wrapText="1"/>
    </xf>
    <xf numFmtId="164" fontId="4" fillId="0" borderId="1" xfId="14" applyNumberFormat="1" applyFont="1" applyBorder="1" applyAlignment="1">
      <alignment vertical="center"/>
    </xf>
    <xf numFmtId="0" fontId="4" fillId="0" borderId="1" xfId="14" applyFont="1" applyBorder="1" applyAlignment="1">
      <alignment vertical="center"/>
    </xf>
    <xf numFmtId="0" fontId="20" fillId="0" borderId="1" xfId="10" applyFont="1" applyBorder="1" applyAlignment="1">
      <alignment horizontal="center" vertical="center"/>
    </xf>
    <xf numFmtId="0" fontId="20" fillId="0" borderId="1" xfId="10" applyFont="1" applyBorder="1" applyAlignment="1">
      <alignment horizontal="center" vertical="center" wrapText="1"/>
    </xf>
    <xf numFmtId="3" fontId="20" fillId="0" borderId="1" xfId="10" applyNumberFormat="1" applyFont="1" applyBorder="1" applyAlignment="1">
      <alignment horizontal="center" vertical="center"/>
    </xf>
    <xf numFmtId="2" fontId="20" fillId="0" borderId="1" xfId="10" applyNumberFormat="1" applyFont="1" applyBorder="1" applyAlignment="1">
      <alignment horizontal="center" vertical="center" wrapText="1"/>
    </xf>
    <xf numFmtId="4" fontId="20" fillId="0" borderId="1" xfId="10" applyNumberFormat="1" applyFont="1" applyBorder="1" applyAlignment="1">
      <alignment horizontal="center" vertical="center" wrapText="1"/>
    </xf>
    <xf numFmtId="1" fontId="20" fillId="0" borderId="1" xfId="10" applyNumberFormat="1" applyFont="1" applyBorder="1" applyAlignment="1">
      <alignment horizontal="center" vertical="center" wrapText="1"/>
    </xf>
    <xf numFmtId="0" fontId="4" fillId="0" borderId="10" xfId="10" applyBorder="1" applyAlignment="1">
      <alignment horizontal="left" vertical="top" wrapText="1"/>
    </xf>
    <xf numFmtId="0" fontId="4" fillId="0" borderId="1" xfId="10" applyBorder="1" applyAlignment="1">
      <alignment horizontal="center" vertical="center" wrapText="1"/>
    </xf>
    <xf numFmtId="3" fontId="4" fillId="0" borderId="1" xfId="10" applyNumberFormat="1" applyBorder="1" applyAlignment="1">
      <alignment horizontal="center" vertical="center"/>
    </xf>
    <xf numFmtId="164" fontId="4" fillId="0" borderId="1" xfId="10" applyNumberFormat="1" applyBorder="1" applyAlignment="1">
      <alignment horizontal="center" vertical="center" wrapText="1"/>
    </xf>
    <xf numFmtId="9" fontId="4" fillId="0" borderId="1" xfId="2" applyFont="1" applyBorder="1" applyAlignment="1">
      <alignment horizontal="center" vertical="center" wrapText="1"/>
    </xf>
    <xf numFmtId="0" fontId="4" fillId="0" borderId="10" xfId="0" applyFont="1" applyBorder="1" applyAlignment="1">
      <alignment horizontal="left" vertical="top" wrapText="1"/>
    </xf>
    <xf numFmtId="0" fontId="4" fillId="0" borderId="1" xfId="0" applyFont="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left" wrapText="1"/>
    </xf>
    <xf numFmtId="0" fontId="4" fillId="0" borderId="1" xfId="10" applyBorder="1" applyAlignment="1">
      <alignment horizontal="center" vertical="center"/>
    </xf>
    <xf numFmtId="0" fontId="4" fillId="0" borderId="0" xfId="0" applyFont="1" applyAlignment="1">
      <alignment horizontal="left" wrapText="1"/>
    </xf>
    <xf numFmtId="0" fontId="4" fillId="0" borderId="23" xfId="0" applyFont="1" applyBorder="1" applyAlignment="1">
      <alignment horizontal="center" vertical="center" wrapText="1"/>
    </xf>
    <xf numFmtId="0" fontId="4" fillId="0" borderId="1" xfId="0" applyFont="1" applyBorder="1" applyAlignment="1">
      <alignment wrapText="1"/>
    </xf>
    <xf numFmtId="0" fontId="4" fillId="0" borderId="0" xfId="0" applyFont="1" applyAlignment="1">
      <alignment vertical="center" wrapText="1"/>
    </xf>
    <xf numFmtId="0" fontId="25" fillId="0" borderId="1" xfId="0" applyFont="1" applyBorder="1" applyAlignment="1">
      <alignment horizontal="center" vertical="center"/>
    </xf>
    <xf numFmtId="0" fontId="33" fillId="0" borderId="1" xfId="0" applyFont="1" applyBorder="1" applyAlignment="1">
      <alignment horizontal="center" vertical="center" wrapText="1"/>
    </xf>
    <xf numFmtId="3" fontId="33" fillId="0" borderId="1" xfId="0" applyNumberFormat="1" applyFont="1" applyBorder="1" applyAlignment="1">
      <alignment horizontal="center" vertical="center"/>
    </xf>
    <xf numFmtId="173" fontId="33" fillId="0" borderId="1" xfId="0" applyNumberFormat="1" applyFont="1" applyBorder="1" applyAlignment="1">
      <alignment horizontal="center" vertical="center"/>
    </xf>
    <xf numFmtId="9" fontId="33" fillId="0" borderId="1" xfId="2" applyFont="1" applyBorder="1" applyAlignment="1" applyProtection="1">
      <alignment horizontal="center" vertical="center"/>
    </xf>
    <xf numFmtId="0" fontId="33" fillId="0" borderId="1" xfId="0" applyFont="1" applyBorder="1" applyAlignment="1">
      <alignment horizontal="center" vertical="center"/>
    </xf>
    <xf numFmtId="0" fontId="4" fillId="0" borderId="1" xfId="0" applyFont="1" applyBorder="1" applyAlignment="1">
      <alignment vertical="center" wrapText="1"/>
    </xf>
    <xf numFmtId="0" fontId="2" fillId="0" borderId="1" xfId="7" applyFont="1" applyBorder="1" applyAlignment="1">
      <alignment horizontal="center" vertical="center"/>
    </xf>
    <xf numFmtId="44" fontId="2" fillId="0" borderId="1" xfId="7" applyNumberFormat="1" applyFont="1" applyBorder="1" applyAlignment="1">
      <alignment horizontal="center" vertical="center"/>
    </xf>
    <xf numFmtId="9" fontId="2" fillId="0" borderId="1" xfId="7" applyNumberFormat="1" applyFont="1" applyBorder="1" applyAlignment="1">
      <alignment horizontal="center" vertical="center"/>
    </xf>
    <xf numFmtId="0" fontId="2" fillId="0" borderId="1" xfId="7" applyFont="1" applyBorder="1" applyAlignment="1">
      <alignment horizontal="center" vertical="center" wrapText="1"/>
    </xf>
    <xf numFmtId="0" fontId="24" fillId="0" borderId="26" xfId="14" applyFont="1" applyBorder="1" applyAlignment="1">
      <alignment horizontal="center" vertical="center" wrapText="1"/>
    </xf>
    <xf numFmtId="0" fontId="21" fillId="0" borderId="25" xfId="14" quotePrefix="1" applyFont="1" applyBorder="1" applyAlignment="1">
      <alignment horizontal="center" vertical="center" wrapText="1"/>
    </xf>
    <xf numFmtId="174" fontId="4" fillId="0" borderId="1" xfId="0" applyNumberFormat="1" applyFont="1" applyBorder="1" applyAlignment="1">
      <alignment horizontal="center" vertical="center"/>
    </xf>
    <xf numFmtId="174" fontId="4" fillId="0" borderId="3" xfId="9" applyNumberFormat="1" applyFont="1" applyBorder="1" applyAlignment="1">
      <alignment horizontal="center" vertical="center"/>
    </xf>
    <xf numFmtId="174" fontId="2" fillId="0" borderId="3" xfId="9" applyNumberFormat="1" applyFont="1" applyBorder="1" applyAlignment="1">
      <alignment horizontal="center" vertical="center"/>
    </xf>
    <xf numFmtId="174" fontId="4" fillId="0" borderId="3" xfId="8" applyNumberFormat="1" applyFont="1" applyBorder="1" applyAlignment="1">
      <alignment vertical="center"/>
    </xf>
    <xf numFmtId="174" fontId="2" fillId="0" borderId="3" xfId="8" applyNumberFormat="1" applyFont="1" applyBorder="1" applyAlignment="1">
      <alignment horizontal="center" vertical="center"/>
    </xf>
    <xf numFmtId="174" fontId="0" fillId="0" borderId="0" xfId="0" applyNumberFormat="1"/>
    <xf numFmtId="174" fontId="4" fillId="0" borderId="3" xfId="10" applyNumberFormat="1" applyBorder="1" applyAlignment="1">
      <alignment horizontal="center" vertical="center" wrapText="1"/>
    </xf>
    <xf numFmtId="174" fontId="2" fillId="0" borderId="3" xfId="0" applyNumberFormat="1" applyFont="1" applyBorder="1" applyAlignment="1">
      <alignment horizontal="center" vertical="center"/>
    </xf>
    <xf numFmtId="174" fontId="4" fillId="0" borderId="3" xfId="0" applyNumberFormat="1" applyFont="1" applyBorder="1" applyAlignment="1">
      <alignment horizontal="center" vertical="center"/>
    </xf>
    <xf numFmtId="174" fontId="3" fillId="0" borderId="3" xfId="0" applyNumberFormat="1" applyFont="1" applyBorder="1" applyAlignment="1">
      <alignment horizontal="center" vertical="center"/>
    </xf>
    <xf numFmtId="174" fontId="4" fillId="0" borderId="3" xfId="0" applyNumberFormat="1" applyFont="1" applyBorder="1" applyAlignment="1">
      <alignment horizontal="right" vertical="center" wrapText="1"/>
    </xf>
    <xf numFmtId="174" fontId="2" fillId="0" borderId="3" xfId="0" applyNumberFormat="1" applyFont="1" applyBorder="1" applyAlignment="1">
      <alignment horizontal="center" vertical="center" wrapText="1"/>
    </xf>
    <xf numFmtId="174" fontId="5" fillId="0" borderId="1" xfId="0" applyNumberFormat="1" applyFont="1" applyBorder="1" applyAlignment="1">
      <alignment vertical="center"/>
    </xf>
    <xf numFmtId="174" fontId="33" fillId="3" borderId="1" xfId="0" applyNumberFormat="1" applyFont="1" applyFill="1" applyBorder="1" applyAlignment="1">
      <alignment horizontal="center" vertical="center"/>
    </xf>
    <xf numFmtId="174" fontId="5" fillId="0" borderId="1" xfId="0" applyNumberFormat="1" applyFont="1" applyBorder="1" applyAlignment="1">
      <alignment horizontal="right" vertical="center"/>
    </xf>
    <xf numFmtId="174" fontId="33" fillId="3" borderId="12" xfId="0" applyNumberFormat="1" applyFont="1" applyFill="1" applyBorder="1" applyAlignment="1">
      <alignment horizontal="center" vertical="center"/>
    </xf>
    <xf numFmtId="174" fontId="26" fillId="3" borderId="1" xfId="0" applyNumberFormat="1" applyFont="1" applyFill="1" applyBorder="1" applyAlignment="1">
      <alignment horizontal="center" vertical="center"/>
    </xf>
    <xf numFmtId="174" fontId="31" fillId="0" borderId="1" xfId="0" applyNumberFormat="1" applyFont="1" applyBorder="1" applyAlignment="1">
      <alignment horizontal="center" vertical="center"/>
    </xf>
    <xf numFmtId="174" fontId="4" fillId="0" borderId="1" xfId="7" applyNumberFormat="1" applyFont="1" applyBorder="1" applyAlignment="1">
      <alignment vertical="center"/>
    </xf>
    <xf numFmtId="174" fontId="2" fillId="0" borderId="1" xfId="7" applyNumberFormat="1" applyFont="1" applyBorder="1" applyAlignment="1">
      <alignment horizontal="center" vertical="center"/>
    </xf>
    <xf numFmtId="174" fontId="4" fillId="0" borderId="3" xfId="14" applyNumberFormat="1" applyFont="1" applyBorder="1" applyAlignment="1">
      <alignment vertical="center"/>
    </xf>
    <xf numFmtId="174" fontId="4" fillId="0" borderId="1" xfId="14" applyNumberFormat="1" applyFont="1" applyBorder="1" applyAlignment="1">
      <alignment vertical="center"/>
    </xf>
    <xf numFmtId="9" fontId="4" fillId="0" borderId="28" xfId="14" applyNumberFormat="1" applyFont="1" applyBorder="1" applyAlignment="1">
      <alignment horizontal="center" vertical="center"/>
    </xf>
    <xf numFmtId="0" fontId="27" fillId="0" borderId="10" xfId="0" applyFont="1" applyBorder="1" applyAlignment="1">
      <alignment horizontal="center" vertical="center"/>
    </xf>
    <xf numFmtId="0" fontId="4" fillId="0" borderId="29" xfId="14" applyFont="1" applyBorder="1" applyAlignment="1">
      <alignment vertical="center"/>
    </xf>
    <xf numFmtId="0" fontId="27" fillId="0" borderId="25" xfId="0" applyFont="1" applyBorder="1" applyAlignment="1">
      <alignment horizontal="center" vertical="center"/>
    </xf>
    <xf numFmtId="164" fontId="3" fillId="0" borderId="8" xfId="14" applyNumberFormat="1" applyFont="1" applyBorder="1" applyAlignment="1">
      <alignment horizontal="center" vertical="center" wrapText="1"/>
    </xf>
    <xf numFmtId="174" fontId="4" fillId="0" borderId="1" xfId="10" applyNumberFormat="1" applyBorder="1" applyAlignment="1">
      <alignment horizontal="center" vertical="center" wrapText="1"/>
    </xf>
    <xf numFmtId="174" fontId="33" fillId="0" borderId="1" xfId="0" applyNumberFormat="1" applyFont="1" applyBorder="1" applyAlignment="1">
      <alignment horizontal="center" vertical="center"/>
    </xf>
    <xf numFmtId="0" fontId="33" fillId="0" borderId="0" xfId="0" applyFont="1" applyAlignment="1">
      <alignment horizontal="center" vertical="top" wrapText="1"/>
    </xf>
    <xf numFmtId="0" fontId="0" fillId="0" borderId="0" xfId="0" applyAlignment="1">
      <alignment horizontal="center" wrapText="1"/>
    </xf>
    <xf numFmtId="0" fontId="0" fillId="0" borderId="0" xfId="0" applyAlignment="1">
      <alignment horizontal="center"/>
    </xf>
    <xf numFmtId="0" fontId="2" fillId="0" borderId="3" xfId="0" applyFont="1" applyBorder="1" applyAlignment="1">
      <alignment horizontal="center" vertical="center"/>
    </xf>
    <xf numFmtId="0" fontId="2" fillId="0" borderId="7" xfId="0" applyFont="1" applyBorder="1" applyAlignment="1">
      <alignment horizontal="center" vertical="center"/>
    </xf>
    <xf numFmtId="0" fontId="2" fillId="0" borderId="27" xfId="0" applyFont="1" applyBorder="1" applyAlignment="1">
      <alignment horizontal="center" vertical="center"/>
    </xf>
    <xf numFmtId="0" fontId="2" fillId="0" borderId="6" xfId="0" applyFont="1" applyBorder="1" applyAlignment="1">
      <alignment horizontal="center" vertical="center"/>
    </xf>
    <xf numFmtId="0" fontId="13" fillId="0" borderId="4" xfId="4" applyFont="1" applyBorder="1" applyAlignment="1">
      <alignment horizontal="center"/>
    </xf>
    <xf numFmtId="0" fontId="2" fillId="0" borderId="3" xfId="9" applyNumberFormat="1" applyFont="1" applyBorder="1" applyAlignment="1">
      <alignment horizontal="center" vertical="center"/>
    </xf>
    <xf numFmtId="0" fontId="2" fillId="0" borderId="3" xfId="8" applyFont="1" applyBorder="1" applyAlignment="1">
      <alignment horizontal="center" vertical="center"/>
    </xf>
    <xf numFmtId="0" fontId="2" fillId="0" borderId="3" xfId="0" applyFont="1" applyBorder="1" applyAlignment="1">
      <alignment horizontal="center" vertical="center" wrapText="1"/>
    </xf>
    <xf numFmtId="0" fontId="27" fillId="0" borderId="0" xfId="0" applyFont="1" applyAlignment="1">
      <alignment horizontal="center" wrapText="1"/>
    </xf>
    <xf numFmtId="0" fontId="3" fillId="0" borderId="3" xfId="0" applyFont="1" applyBorder="1" applyAlignment="1">
      <alignment horizontal="center" vertical="center"/>
    </xf>
    <xf numFmtId="0" fontId="3" fillId="0" borderId="0" xfId="0" applyFont="1" applyAlignment="1">
      <alignment horizontal="left"/>
    </xf>
    <xf numFmtId="0" fontId="33" fillId="3" borderId="10" xfId="0" applyFont="1" applyFill="1" applyBorder="1" applyAlignment="1">
      <alignment horizontal="center" vertical="center"/>
    </xf>
    <xf numFmtId="0" fontId="33" fillId="3" borderId="11" xfId="0" applyFont="1" applyFill="1" applyBorder="1" applyAlignment="1">
      <alignment horizontal="center" vertical="center"/>
    </xf>
    <xf numFmtId="0" fontId="33" fillId="3" borderId="2" xfId="0" applyFont="1" applyFill="1" applyBorder="1" applyAlignment="1">
      <alignment horizontal="center" vertical="center"/>
    </xf>
    <xf numFmtId="0" fontId="23" fillId="3" borderId="13" xfId="0" applyFont="1" applyFill="1" applyBorder="1" applyAlignment="1">
      <alignment vertical="center"/>
    </xf>
    <xf numFmtId="0" fontId="23" fillId="3" borderId="14" xfId="0" applyFont="1" applyFill="1" applyBorder="1" applyAlignment="1">
      <alignment vertical="center"/>
    </xf>
    <xf numFmtId="0" fontId="2" fillId="0" borderId="10" xfId="7" applyFont="1" applyBorder="1" applyAlignment="1">
      <alignment horizontal="center" vertical="center"/>
    </xf>
    <xf numFmtId="0" fontId="2" fillId="0" borderId="25" xfId="7" applyFont="1" applyBorder="1" applyAlignment="1">
      <alignment horizontal="center" vertical="center"/>
    </xf>
    <xf numFmtId="0" fontId="0" fillId="0" borderId="0" xfId="0" applyAlignment="1">
      <alignment horizontal="left" vertical="top" wrapText="1"/>
    </xf>
    <xf numFmtId="0" fontId="35" fillId="0" borderId="0" xfId="0" applyFont="1"/>
  </cellXfs>
  <cellStyles count="16">
    <cellStyle name="Excel Built-in Currency" xfId="6" xr:uid="{C9CDAF9B-48D0-484F-9814-D75799EDEC16}"/>
    <cellStyle name="Excel Built-in Normal" xfId="14" xr:uid="{A18B64B7-045E-4283-B1AA-B0943DB73235}"/>
    <cellStyle name="Excel Built-in Normal 1" xfId="13" xr:uid="{A5A99812-837B-4AF4-91BC-E31DD986BAF1}"/>
    <cellStyle name="Excel Built-in Normal 2" xfId="11" xr:uid="{E0A08632-D3FA-4F39-A8D9-86265D546D73}"/>
    <cellStyle name="Excel Built-in Normal 3" xfId="8" xr:uid="{0F37CF40-64C3-4D2E-A90D-1A129D6917C9}"/>
    <cellStyle name="Excel Built-in Percent" xfId="3" xr:uid="{156F5A8C-A8DC-4E95-912E-805391F98C4D}"/>
    <cellStyle name="Normalny" xfId="0" builtinId="0"/>
    <cellStyle name="Normalny 2 2" xfId="10" xr:uid="{3E90931E-D041-4296-B8DE-06C773E97D56}"/>
    <cellStyle name="Normalny 3" xfId="15" xr:uid="{8755AE93-C0F6-4959-BA5A-7B92C84A0179}"/>
    <cellStyle name="Normalny 4" xfId="4" xr:uid="{1197DD50-AA8C-4E0B-A481-1A209D54CFB6}"/>
    <cellStyle name="Normalny 5" xfId="12" xr:uid="{285F0F09-33B9-4487-927F-FA06B4D6FF4B}"/>
    <cellStyle name="Normalny 6" xfId="7" xr:uid="{5E879964-C507-4E7F-A154-A8C109EC9189}"/>
    <cellStyle name="Normalny_Arkusz1" xfId="5" xr:uid="{30455FE3-BD22-43EB-8DDE-3939153A671A}"/>
    <cellStyle name="Procentowy" xfId="2" builtinId="5"/>
    <cellStyle name="Walutowy" xfId="1" builtinId="4"/>
    <cellStyle name="Walutowy 3" xfId="9" xr:uid="{997ECB2B-2458-4BD2-A161-D9349A3613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2"/>
  <sheetViews>
    <sheetView view="pageBreakPreview" zoomScale="60" zoomScaleNormal="100" workbookViewId="0">
      <selection activeCell="M7" sqref="M7"/>
    </sheetView>
  </sheetViews>
  <sheetFormatPr defaultRowHeight="15"/>
  <cols>
    <col min="1" max="1" width="6.42578125" customWidth="1"/>
    <col min="2" max="2" width="56" customWidth="1"/>
    <col min="5" max="5" width="12.42578125" customWidth="1"/>
    <col min="6" max="6" width="18.7109375" customWidth="1"/>
    <col min="8" max="8" width="14.28515625" customWidth="1"/>
    <col min="9" max="9" width="23.7109375" customWidth="1"/>
  </cols>
  <sheetData>
    <row r="1" spans="1:9">
      <c r="G1" s="292" t="s">
        <v>182</v>
      </c>
      <c r="H1" s="293"/>
      <c r="I1" s="293"/>
    </row>
    <row r="2" spans="1:9">
      <c r="G2" s="293"/>
      <c r="H2" s="293"/>
      <c r="I2" s="293"/>
    </row>
    <row r="3" spans="1:9">
      <c r="A3" s="1" t="s">
        <v>183</v>
      </c>
      <c r="G3" s="293"/>
      <c r="H3" s="293"/>
      <c r="I3" s="293"/>
    </row>
    <row r="5" spans="1:9" ht="53.25" customHeight="1">
      <c r="A5" s="2" t="s">
        <v>0</v>
      </c>
      <c r="B5" s="3" t="s">
        <v>1</v>
      </c>
      <c r="C5" s="2" t="s">
        <v>2</v>
      </c>
      <c r="D5" s="2" t="s">
        <v>3</v>
      </c>
      <c r="E5" s="4" t="s">
        <v>4</v>
      </c>
      <c r="F5" s="5" t="s">
        <v>5</v>
      </c>
      <c r="G5" s="5" t="s">
        <v>6</v>
      </c>
      <c r="H5" s="5" t="s">
        <v>7</v>
      </c>
      <c r="I5" s="3" t="s">
        <v>8</v>
      </c>
    </row>
    <row r="6" spans="1:9" ht="73.5" customHeight="1">
      <c r="A6" s="6">
        <v>1</v>
      </c>
      <c r="B6" s="7" t="s">
        <v>9</v>
      </c>
      <c r="C6" s="8" t="s">
        <v>10</v>
      </c>
      <c r="D6" s="6">
        <v>20</v>
      </c>
      <c r="E6" s="9" t="s">
        <v>184</v>
      </c>
      <c r="F6" s="262"/>
      <c r="G6" s="11" t="s">
        <v>184</v>
      </c>
      <c r="H6" s="10"/>
      <c r="I6" s="7"/>
    </row>
    <row r="7" spans="1:9" ht="63.75">
      <c r="A7" s="6">
        <v>2</v>
      </c>
      <c r="B7" s="7" t="s">
        <v>11</v>
      </c>
      <c r="C7" s="8" t="s">
        <v>10</v>
      </c>
      <c r="D7" s="6">
        <v>25</v>
      </c>
      <c r="E7" s="12" t="s">
        <v>184</v>
      </c>
      <c r="F7" s="10"/>
      <c r="G7" s="11" t="s">
        <v>184</v>
      </c>
      <c r="H7" s="10"/>
      <c r="I7" s="8"/>
    </row>
    <row r="8" spans="1:9" ht="51">
      <c r="A8" s="6">
        <v>3</v>
      </c>
      <c r="B8" s="7" t="s">
        <v>12</v>
      </c>
      <c r="C8" s="8" t="s">
        <v>10</v>
      </c>
      <c r="D8" s="6">
        <v>2</v>
      </c>
      <c r="E8" s="12" t="s">
        <v>184</v>
      </c>
      <c r="F8" s="10"/>
      <c r="G8" s="11" t="s">
        <v>184</v>
      </c>
      <c r="H8" s="10"/>
      <c r="I8" s="8"/>
    </row>
    <row r="9" spans="1:9" ht="51">
      <c r="A9" s="6">
        <v>4</v>
      </c>
      <c r="B9" s="7" t="s">
        <v>13</v>
      </c>
      <c r="C9" s="8" t="s">
        <v>10</v>
      </c>
      <c r="D9" s="6">
        <v>1</v>
      </c>
      <c r="E9" s="12" t="s">
        <v>184</v>
      </c>
      <c r="F9" s="10"/>
      <c r="G9" s="11" t="s">
        <v>184</v>
      </c>
      <c r="H9" s="10"/>
      <c r="I9" s="8"/>
    </row>
    <row r="10" spans="1:9" ht="25.5">
      <c r="A10" s="6">
        <v>5</v>
      </c>
      <c r="B10" s="7" t="s">
        <v>178</v>
      </c>
      <c r="C10" s="8" t="s">
        <v>10</v>
      </c>
      <c r="D10" s="6">
        <v>1</v>
      </c>
      <c r="E10" s="12" t="s">
        <v>184</v>
      </c>
      <c r="F10" s="10"/>
      <c r="G10" s="11" t="s">
        <v>184</v>
      </c>
      <c r="H10" s="10"/>
      <c r="I10" s="13"/>
    </row>
    <row r="11" spans="1:9" ht="25.5">
      <c r="A11" s="6">
        <v>6</v>
      </c>
      <c r="B11" s="7" t="s">
        <v>179</v>
      </c>
      <c r="C11" s="8" t="s">
        <v>10</v>
      </c>
      <c r="D11" s="6">
        <v>1</v>
      </c>
      <c r="E11" s="12" t="s">
        <v>184</v>
      </c>
      <c r="F11" s="10"/>
      <c r="G11" s="11" t="s">
        <v>184</v>
      </c>
      <c r="H11" s="10"/>
      <c r="I11" s="8"/>
    </row>
    <row r="12" spans="1:9" ht="25.5">
      <c r="A12" s="6">
        <v>7</v>
      </c>
      <c r="B12" s="7" t="s">
        <v>180</v>
      </c>
      <c r="C12" s="8" t="s">
        <v>10</v>
      </c>
      <c r="D12" s="6">
        <v>5</v>
      </c>
      <c r="E12" s="12" t="s">
        <v>184</v>
      </c>
      <c r="F12" s="10"/>
      <c r="G12" s="11" t="s">
        <v>184</v>
      </c>
      <c r="H12" s="10"/>
      <c r="I12" s="8"/>
    </row>
    <row r="13" spans="1:9" ht="25.5">
      <c r="A13" s="6">
        <v>8</v>
      </c>
      <c r="B13" s="7" t="s">
        <v>151</v>
      </c>
      <c r="C13" s="8" t="s">
        <v>14</v>
      </c>
      <c r="D13" s="6">
        <v>2</v>
      </c>
      <c r="E13" s="12" t="s">
        <v>184</v>
      </c>
      <c r="F13" s="10"/>
      <c r="G13" s="11" t="s">
        <v>184</v>
      </c>
      <c r="H13" s="10"/>
      <c r="I13" s="8"/>
    </row>
    <row r="14" spans="1:9" ht="25.5">
      <c r="A14" s="6">
        <v>9</v>
      </c>
      <c r="B14" s="7" t="s">
        <v>152</v>
      </c>
      <c r="C14" s="8" t="s">
        <v>14</v>
      </c>
      <c r="D14" s="6">
        <v>2</v>
      </c>
      <c r="E14" s="12" t="s">
        <v>184</v>
      </c>
      <c r="F14" s="10" t="s">
        <v>184</v>
      </c>
      <c r="G14" s="11" t="s">
        <v>184</v>
      </c>
      <c r="H14" s="10"/>
      <c r="I14" s="8"/>
    </row>
    <row r="15" spans="1:9" ht="15.75">
      <c r="A15" s="14"/>
      <c r="B15" s="14" t="s">
        <v>15</v>
      </c>
      <c r="C15" s="14" t="s">
        <v>16</v>
      </c>
      <c r="D15" s="14" t="s">
        <v>16</v>
      </c>
      <c r="E15" s="14" t="s">
        <v>16</v>
      </c>
      <c r="F15" s="184">
        <f>SUM(F6:F14)</f>
        <v>0</v>
      </c>
      <c r="G15" s="15" t="s">
        <v>16</v>
      </c>
      <c r="H15" s="184">
        <f>SUM(H6:H14)</f>
        <v>0</v>
      </c>
      <c r="I15" s="14" t="s">
        <v>16</v>
      </c>
    </row>
    <row r="17" spans="2:9">
      <c r="B17" s="291" t="s">
        <v>181</v>
      </c>
      <c r="C17" s="291"/>
      <c r="D17" s="291"/>
      <c r="E17" s="291"/>
      <c r="F17" s="291"/>
      <c r="G17" s="291"/>
      <c r="H17" s="291"/>
      <c r="I17" s="291"/>
    </row>
    <row r="18" spans="2:9">
      <c r="B18" s="291"/>
      <c r="C18" s="291"/>
      <c r="D18" s="291"/>
      <c r="E18" s="291"/>
      <c r="F18" s="291"/>
      <c r="G18" s="291"/>
      <c r="H18" s="291"/>
      <c r="I18" s="291"/>
    </row>
    <row r="19" spans="2:9">
      <c r="B19" s="291"/>
      <c r="C19" s="291"/>
      <c r="D19" s="291"/>
      <c r="E19" s="291"/>
      <c r="F19" s="291"/>
      <c r="G19" s="291"/>
      <c r="H19" s="291"/>
      <c r="I19" s="291"/>
    </row>
    <row r="20" spans="2:9">
      <c r="B20" s="291"/>
      <c r="C20" s="291"/>
      <c r="D20" s="291"/>
      <c r="E20" s="291"/>
      <c r="F20" s="291"/>
      <c r="G20" s="291"/>
      <c r="H20" s="291"/>
      <c r="I20" s="291"/>
    </row>
    <row r="21" spans="2:9">
      <c r="B21" s="291"/>
      <c r="C21" s="291"/>
      <c r="D21" s="291"/>
      <c r="E21" s="291"/>
      <c r="F21" s="291"/>
      <c r="G21" s="291"/>
      <c r="H21" s="291"/>
      <c r="I21" s="291"/>
    </row>
    <row r="22" spans="2:9">
      <c r="B22" s="291"/>
      <c r="C22" s="291"/>
      <c r="D22" s="291"/>
      <c r="E22" s="291"/>
      <c r="F22" s="291"/>
      <c r="G22" s="291"/>
      <c r="H22" s="291"/>
      <c r="I22" s="291"/>
    </row>
  </sheetData>
  <mergeCells count="2">
    <mergeCell ref="B17:I22"/>
    <mergeCell ref="G1:I3"/>
  </mergeCells>
  <pageMargins left="0.7" right="0.7" top="0.75" bottom="0.75" header="0.3" footer="0.3"/>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90EE7-F0CA-4EBD-8069-619FA07E7C36}">
  <dimension ref="A1:J14"/>
  <sheetViews>
    <sheetView topLeftCell="A10" workbookViewId="0">
      <selection activeCell="N8" sqref="N8"/>
    </sheetView>
  </sheetViews>
  <sheetFormatPr defaultRowHeight="15"/>
  <cols>
    <col min="1" max="1" width="7" customWidth="1"/>
    <col min="2" max="2" width="56.42578125" customWidth="1"/>
    <col min="3" max="3" width="11.85546875" customWidth="1"/>
    <col min="6" max="6" width="14.85546875" customWidth="1"/>
    <col min="7" max="7" width="15.42578125" customWidth="1"/>
    <col min="9" max="9" width="14.140625" customWidth="1"/>
    <col min="10" max="10" width="22" customWidth="1"/>
  </cols>
  <sheetData>
    <row r="1" spans="1:10">
      <c r="H1" s="292" t="s">
        <v>182</v>
      </c>
      <c r="I1" s="293"/>
      <c r="J1" s="293"/>
    </row>
    <row r="2" spans="1:10">
      <c r="H2" s="293"/>
      <c r="I2" s="293"/>
      <c r="J2" s="293"/>
    </row>
    <row r="3" spans="1:10">
      <c r="H3" s="293"/>
      <c r="I3" s="293"/>
      <c r="J3" s="293"/>
    </row>
    <row r="4" spans="1:10">
      <c r="A4" s="16" t="s">
        <v>185</v>
      </c>
    </row>
    <row r="6" spans="1:10" ht="36">
      <c r="A6" s="17" t="s">
        <v>17</v>
      </c>
      <c r="B6" s="17" t="s">
        <v>18</v>
      </c>
      <c r="C6" s="17" t="s">
        <v>19</v>
      </c>
      <c r="D6" s="17" t="s">
        <v>20</v>
      </c>
      <c r="E6" s="17" t="s">
        <v>3</v>
      </c>
      <c r="F6" s="18" t="s">
        <v>4</v>
      </c>
      <c r="G6" s="18" t="s">
        <v>5</v>
      </c>
      <c r="H6" s="17" t="s">
        <v>75</v>
      </c>
      <c r="I6" s="18" t="s">
        <v>7</v>
      </c>
      <c r="J6" s="18" t="s">
        <v>21</v>
      </c>
    </row>
    <row r="7" spans="1:10" ht="60">
      <c r="A7" s="19">
        <v>1</v>
      </c>
      <c r="B7" s="20" t="s">
        <v>22</v>
      </c>
      <c r="C7" s="21" t="s">
        <v>23</v>
      </c>
      <c r="D7" s="21" t="s">
        <v>24</v>
      </c>
      <c r="E7" s="21">
        <v>600</v>
      </c>
      <c r="F7" s="22"/>
      <c r="G7" s="23">
        <f t="shared" ref="G7:G12" si="0">E7*F7</f>
        <v>0</v>
      </c>
      <c r="H7" s="24"/>
      <c r="I7" s="25">
        <f t="shared" ref="I7:I12" si="1">G7*(1+H7)</f>
        <v>0</v>
      </c>
      <c r="J7" s="21"/>
    </row>
    <row r="8" spans="1:10" ht="96">
      <c r="A8" s="19">
        <v>2</v>
      </c>
      <c r="B8" s="20" t="s">
        <v>25</v>
      </c>
      <c r="C8" s="21" t="s">
        <v>26</v>
      </c>
      <c r="D8" s="21" t="s">
        <v>24</v>
      </c>
      <c r="E8" s="26">
        <v>3000</v>
      </c>
      <c r="F8" s="22"/>
      <c r="G8" s="23">
        <f t="shared" si="0"/>
        <v>0</v>
      </c>
      <c r="H8" s="24"/>
      <c r="I8" s="25">
        <f t="shared" si="1"/>
        <v>0</v>
      </c>
      <c r="J8" s="21"/>
    </row>
    <row r="9" spans="1:10" ht="96">
      <c r="A9" s="19">
        <v>3</v>
      </c>
      <c r="B9" s="27" t="s">
        <v>27</v>
      </c>
      <c r="C9" s="21" t="s">
        <v>26</v>
      </c>
      <c r="D9" s="21" t="s">
        <v>24</v>
      </c>
      <c r="E9" s="26">
        <v>2700</v>
      </c>
      <c r="F9" s="22"/>
      <c r="G9" s="23">
        <f t="shared" si="0"/>
        <v>0</v>
      </c>
      <c r="H9" s="24"/>
      <c r="I9" s="25">
        <f t="shared" si="1"/>
        <v>0</v>
      </c>
      <c r="J9" s="21"/>
    </row>
    <row r="10" spans="1:10" ht="72">
      <c r="A10" s="19">
        <v>4</v>
      </c>
      <c r="B10" s="20" t="s">
        <v>28</v>
      </c>
      <c r="C10" s="21" t="s">
        <v>29</v>
      </c>
      <c r="D10" s="21" t="s">
        <v>24</v>
      </c>
      <c r="E10" s="21">
        <v>50</v>
      </c>
      <c r="F10" s="22"/>
      <c r="G10" s="23">
        <f t="shared" si="0"/>
        <v>0</v>
      </c>
      <c r="H10" s="24"/>
      <c r="I10" s="25">
        <f t="shared" si="1"/>
        <v>0</v>
      </c>
      <c r="J10" s="21"/>
    </row>
    <row r="11" spans="1:10" ht="156">
      <c r="A11" s="19">
        <v>5</v>
      </c>
      <c r="B11" s="20" t="s">
        <v>30</v>
      </c>
      <c r="C11" s="21" t="s">
        <v>26</v>
      </c>
      <c r="D11" s="21" t="s">
        <v>24</v>
      </c>
      <c r="E11" s="19">
        <v>1000</v>
      </c>
      <c r="F11" s="28"/>
      <c r="G11" s="23">
        <f t="shared" si="0"/>
        <v>0</v>
      </c>
      <c r="H11" s="24"/>
      <c r="I11" s="25">
        <f t="shared" si="1"/>
        <v>0</v>
      </c>
      <c r="J11" s="19"/>
    </row>
    <row r="12" spans="1:10" ht="156">
      <c r="A12" s="19">
        <v>6</v>
      </c>
      <c r="B12" s="27" t="s">
        <v>31</v>
      </c>
      <c r="C12" s="21" t="s">
        <v>26</v>
      </c>
      <c r="D12" s="21" t="s">
        <v>24</v>
      </c>
      <c r="E12" s="29">
        <v>12000</v>
      </c>
      <c r="F12" s="28"/>
      <c r="G12" s="23">
        <f t="shared" si="0"/>
        <v>0</v>
      </c>
      <c r="H12" s="24"/>
      <c r="I12" s="25">
        <f t="shared" si="1"/>
        <v>0</v>
      </c>
      <c r="J12" s="19"/>
    </row>
    <row r="13" spans="1:10">
      <c r="A13" s="294" t="s">
        <v>32</v>
      </c>
      <c r="B13" s="294"/>
      <c r="C13" s="201" t="s">
        <v>29</v>
      </c>
      <c r="D13" s="201" t="s">
        <v>29</v>
      </c>
      <c r="E13" s="201"/>
      <c r="F13" s="202" t="s">
        <v>29</v>
      </c>
      <c r="G13" s="203">
        <f>SUM(G7:G12)</f>
        <v>0</v>
      </c>
      <c r="H13" s="204" t="s">
        <v>29</v>
      </c>
      <c r="I13" s="203">
        <f>SUM(I7:I12)</f>
        <v>0</v>
      </c>
      <c r="J13" s="201" t="s">
        <v>29</v>
      </c>
    </row>
    <row r="14" spans="1:10" ht="36.75" customHeight="1">
      <c r="A14" s="295" t="s">
        <v>33</v>
      </c>
      <c r="B14" s="296"/>
      <c r="C14" s="296"/>
      <c r="D14" s="296"/>
      <c r="E14" s="296"/>
      <c r="F14" s="296"/>
      <c r="G14" s="296"/>
      <c r="H14" s="296"/>
      <c r="I14" s="296"/>
      <c r="J14" s="297"/>
    </row>
  </sheetData>
  <mergeCells count="3">
    <mergeCell ref="A13:B13"/>
    <mergeCell ref="A14:J14"/>
    <mergeCell ref="H1:J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18FC3-9654-4115-ABBF-7D92DBB88C20}">
  <dimension ref="A1:J11"/>
  <sheetViews>
    <sheetView view="pageBreakPreview" zoomScale="60" zoomScaleNormal="100" workbookViewId="0">
      <selection activeCell="I16" sqref="I16"/>
    </sheetView>
  </sheetViews>
  <sheetFormatPr defaultRowHeight="15"/>
  <cols>
    <col min="1" max="1" width="6.5703125" customWidth="1"/>
    <col min="2" max="2" width="34.28515625" customWidth="1"/>
    <col min="6" max="6" width="13.5703125" customWidth="1"/>
    <col min="7" max="7" width="14.42578125" customWidth="1"/>
    <col min="9" max="9" width="17.140625" customWidth="1"/>
    <col min="10" max="10" width="24.140625" customWidth="1"/>
  </cols>
  <sheetData>
    <row r="1" spans="1:10">
      <c r="H1" s="292" t="s">
        <v>182</v>
      </c>
      <c r="I1" s="293"/>
      <c r="J1" s="293"/>
    </row>
    <row r="2" spans="1:10">
      <c r="H2" s="293"/>
      <c r="I2" s="293"/>
      <c r="J2" s="293"/>
    </row>
    <row r="3" spans="1:10">
      <c r="A3" s="30"/>
      <c r="B3" s="31" t="s">
        <v>186</v>
      </c>
      <c r="C3" s="30"/>
      <c r="D3" s="30"/>
      <c r="E3" s="30"/>
      <c r="F3" s="30"/>
      <c r="G3" s="30"/>
      <c r="H3" s="298"/>
      <c r="I3" s="298"/>
      <c r="J3" s="298"/>
    </row>
    <row r="4" spans="1:10" ht="61.5" customHeight="1">
      <c r="A4" s="32" t="s">
        <v>34</v>
      </c>
      <c r="B4" s="32" t="s">
        <v>18</v>
      </c>
      <c r="C4" s="32" t="s">
        <v>35</v>
      </c>
      <c r="D4" s="32" t="s">
        <v>36</v>
      </c>
      <c r="E4" s="32" t="s">
        <v>3</v>
      </c>
      <c r="F4" s="32" t="s">
        <v>37</v>
      </c>
      <c r="G4" s="32" t="s">
        <v>5</v>
      </c>
      <c r="H4" s="32" t="s">
        <v>6</v>
      </c>
      <c r="I4" s="32" t="s">
        <v>7</v>
      </c>
      <c r="J4" s="32" t="s">
        <v>38</v>
      </c>
    </row>
    <row r="5" spans="1:10" ht="36">
      <c r="A5" s="33">
        <v>1</v>
      </c>
      <c r="B5" s="34" t="s">
        <v>39</v>
      </c>
      <c r="C5" s="35" t="s">
        <v>40</v>
      </c>
      <c r="D5" s="35" t="s">
        <v>24</v>
      </c>
      <c r="E5" s="36">
        <v>30</v>
      </c>
      <c r="F5" s="37"/>
      <c r="G5" s="38">
        <f t="shared" ref="G5:G10" si="0">E5*F5</f>
        <v>0</v>
      </c>
      <c r="H5" s="39"/>
      <c r="I5" s="37">
        <f t="shared" ref="I5:I10" si="1">G5*(H5+1)</f>
        <v>0</v>
      </c>
      <c r="J5" s="40"/>
    </row>
    <row r="6" spans="1:10" ht="36">
      <c r="A6" s="33">
        <v>2</v>
      </c>
      <c r="B6" s="34" t="s">
        <v>39</v>
      </c>
      <c r="C6" s="35" t="s">
        <v>41</v>
      </c>
      <c r="D6" s="35" t="s">
        <v>24</v>
      </c>
      <c r="E6" s="36">
        <v>100</v>
      </c>
      <c r="F6" s="37"/>
      <c r="G6" s="38">
        <f t="shared" si="0"/>
        <v>0</v>
      </c>
      <c r="H6" s="39"/>
      <c r="I6" s="37">
        <f t="shared" si="1"/>
        <v>0</v>
      </c>
      <c r="J6" s="40"/>
    </row>
    <row r="7" spans="1:10" ht="36">
      <c r="A7" s="33">
        <v>3</v>
      </c>
      <c r="B7" s="34" t="s">
        <v>39</v>
      </c>
      <c r="C7" s="35" t="s">
        <v>42</v>
      </c>
      <c r="D7" s="35" t="s">
        <v>24</v>
      </c>
      <c r="E7" s="36">
        <v>30</v>
      </c>
      <c r="F7" s="37"/>
      <c r="G7" s="38">
        <f t="shared" si="0"/>
        <v>0</v>
      </c>
      <c r="H7" s="39"/>
      <c r="I7" s="37">
        <f t="shared" si="1"/>
        <v>0</v>
      </c>
      <c r="J7" s="40"/>
    </row>
    <row r="8" spans="1:10" ht="36">
      <c r="A8" s="33">
        <v>4</v>
      </c>
      <c r="B8" s="34" t="s">
        <v>39</v>
      </c>
      <c r="C8" s="35" t="s">
        <v>43</v>
      </c>
      <c r="D8" s="35" t="s">
        <v>24</v>
      </c>
      <c r="E8" s="41">
        <v>30</v>
      </c>
      <c r="F8" s="37"/>
      <c r="G8" s="38">
        <f t="shared" si="0"/>
        <v>0</v>
      </c>
      <c r="H8" s="39"/>
      <c r="I8" s="37">
        <f t="shared" si="1"/>
        <v>0</v>
      </c>
      <c r="J8" s="40"/>
    </row>
    <row r="9" spans="1:10" ht="36">
      <c r="A9" s="33">
        <v>5</v>
      </c>
      <c r="B9" s="34" t="s">
        <v>39</v>
      </c>
      <c r="C9" s="35" t="s">
        <v>44</v>
      </c>
      <c r="D9" s="35" t="s">
        <v>24</v>
      </c>
      <c r="E9" s="42">
        <v>20</v>
      </c>
      <c r="F9" s="37"/>
      <c r="G9" s="38">
        <f t="shared" si="0"/>
        <v>0</v>
      </c>
      <c r="H9" s="39"/>
      <c r="I9" s="37">
        <f t="shared" si="1"/>
        <v>0</v>
      </c>
      <c r="J9" s="40"/>
    </row>
    <row r="10" spans="1:10" ht="36">
      <c r="A10" s="33">
        <v>6</v>
      </c>
      <c r="B10" s="34" t="s">
        <v>39</v>
      </c>
      <c r="C10" s="35" t="s">
        <v>45</v>
      </c>
      <c r="D10" s="35" t="s">
        <v>24</v>
      </c>
      <c r="E10" s="42">
        <v>10</v>
      </c>
      <c r="F10" s="37"/>
      <c r="G10" s="38">
        <f t="shared" si="0"/>
        <v>0</v>
      </c>
      <c r="H10" s="39"/>
      <c r="I10" s="37">
        <f t="shared" si="1"/>
        <v>0</v>
      </c>
      <c r="J10" s="40"/>
    </row>
    <row r="11" spans="1:10">
      <c r="A11" s="205"/>
      <c r="B11" s="206" t="s">
        <v>32</v>
      </c>
      <c r="C11" s="206" t="s">
        <v>16</v>
      </c>
      <c r="D11" s="206" t="s">
        <v>16</v>
      </c>
      <c r="E11" s="206" t="s">
        <v>16</v>
      </c>
      <c r="F11" s="206" t="s">
        <v>16</v>
      </c>
      <c r="G11" s="207">
        <f>SUM(G5:G10)</f>
        <v>0</v>
      </c>
      <c r="H11" s="206" t="s">
        <v>16</v>
      </c>
      <c r="I11" s="207">
        <f>SUM(I5:I10)</f>
        <v>0</v>
      </c>
      <c r="J11" s="206" t="s">
        <v>16</v>
      </c>
    </row>
  </sheetData>
  <mergeCells count="2">
    <mergeCell ref="H3:J3"/>
    <mergeCell ref="H1:J2"/>
  </mergeCells>
  <pageMargins left="0.7" right="0.7" top="0.75" bottom="0.75" header="0.3" footer="0.3"/>
  <pageSetup paperSize="9" scale="5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3BAE2-C810-493E-ADE7-28293263FD88}">
  <dimension ref="A1:I9"/>
  <sheetViews>
    <sheetView view="pageBreakPreview" zoomScale="60" zoomScaleNormal="100" workbookViewId="0">
      <selection activeCell="K6" sqref="K6"/>
    </sheetView>
  </sheetViews>
  <sheetFormatPr defaultRowHeight="15"/>
  <cols>
    <col min="1" max="1" width="6" customWidth="1"/>
    <col min="2" max="2" width="51.5703125" customWidth="1"/>
    <col min="5" max="5" width="12.7109375" customWidth="1"/>
    <col min="6" max="6" width="15.42578125" customWidth="1"/>
    <col min="8" max="8" width="15.28515625" customWidth="1"/>
    <col min="9" max="9" width="23.42578125" customWidth="1"/>
  </cols>
  <sheetData>
    <row r="1" spans="1:9">
      <c r="H1" s="292" t="s">
        <v>182</v>
      </c>
      <c r="I1" s="293"/>
    </row>
    <row r="2" spans="1:9">
      <c r="H2" s="293"/>
      <c r="I2" s="293"/>
    </row>
    <row r="3" spans="1:9">
      <c r="A3" s="43"/>
      <c r="B3" s="44" t="s">
        <v>187</v>
      </c>
      <c r="C3" s="43"/>
      <c r="D3" s="43"/>
      <c r="E3" s="43"/>
      <c r="F3" s="43"/>
      <c r="G3" s="43"/>
      <c r="H3" s="293"/>
      <c r="I3" s="293"/>
    </row>
    <row r="4" spans="1:9">
      <c r="A4" s="43"/>
      <c r="B4" s="43"/>
      <c r="C4" s="43"/>
      <c r="D4" s="43"/>
      <c r="E4" s="43"/>
      <c r="F4" s="43"/>
      <c r="G4" s="43"/>
      <c r="H4" s="43"/>
      <c r="I4" s="43"/>
    </row>
    <row r="5" spans="1:9" ht="55.5" customHeight="1">
      <c r="A5" s="45" t="s">
        <v>0</v>
      </c>
      <c r="B5" s="45" t="s">
        <v>46</v>
      </c>
      <c r="C5" s="45" t="s">
        <v>36</v>
      </c>
      <c r="D5" s="45" t="s">
        <v>3</v>
      </c>
      <c r="E5" s="46" t="s">
        <v>4</v>
      </c>
      <c r="F5" s="47" t="s">
        <v>5</v>
      </c>
      <c r="G5" s="48" t="s">
        <v>47</v>
      </c>
      <c r="H5" s="47" t="s">
        <v>7</v>
      </c>
      <c r="I5" s="46" t="s">
        <v>8</v>
      </c>
    </row>
    <row r="6" spans="1:9" ht="89.25">
      <c r="A6" s="49">
        <v>1</v>
      </c>
      <c r="B6" s="50" t="s">
        <v>48</v>
      </c>
      <c r="C6" s="49" t="s">
        <v>24</v>
      </c>
      <c r="D6" s="51">
        <v>50</v>
      </c>
      <c r="E6" s="52"/>
      <c r="F6" s="263">
        <f>D6*E6</f>
        <v>0</v>
      </c>
      <c r="G6" s="53"/>
      <c r="H6" s="263">
        <f>F6*(G6+1)</f>
        <v>0</v>
      </c>
      <c r="I6" s="51"/>
    </row>
    <row r="7" spans="1:9" ht="89.25">
      <c r="A7" s="49">
        <v>2</v>
      </c>
      <c r="B7" s="50" t="s">
        <v>49</v>
      </c>
      <c r="C7" s="49" t="s">
        <v>24</v>
      </c>
      <c r="D7" s="51">
        <v>20</v>
      </c>
      <c r="E7" s="52"/>
      <c r="F7" s="263">
        <f>D7*E7</f>
        <v>0</v>
      </c>
      <c r="G7" s="53"/>
      <c r="H7" s="263">
        <f>F7*(G7+1)</f>
        <v>0</v>
      </c>
      <c r="I7" s="51"/>
    </row>
    <row r="8" spans="1:9" ht="130.5">
      <c r="A8" s="49">
        <v>3</v>
      </c>
      <c r="B8" s="50" t="s">
        <v>50</v>
      </c>
      <c r="C8" s="49" t="s">
        <v>24</v>
      </c>
      <c r="D8" s="51">
        <v>40</v>
      </c>
      <c r="E8" s="52"/>
      <c r="F8" s="263">
        <f>D8*E8</f>
        <v>0</v>
      </c>
      <c r="G8" s="53"/>
      <c r="H8" s="263">
        <f>F8*(G8+1)</f>
        <v>0</v>
      </c>
      <c r="I8" s="51"/>
    </row>
    <row r="9" spans="1:9">
      <c r="A9" s="299" t="s">
        <v>32</v>
      </c>
      <c r="B9" s="299"/>
      <c r="C9" s="299"/>
      <c r="D9" s="299"/>
      <c r="E9" s="299"/>
      <c r="F9" s="264">
        <f>SUM(F6:F8)</f>
        <v>0</v>
      </c>
      <c r="G9" s="208" t="s">
        <v>29</v>
      </c>
      <c r="H9" s="264">
        <f>SUM(H6:H8)</f>
        <v>0</v>
      </c>
      <c r="I9" s="209" t="s">
        <v>29</v>
      </c>
    </row>
  </sheetData>
  <mergeCells count="2">
    <mergeCell ref="A9:E9"/>
    <mergeCell ref="H1:I3"/>
  </mergeCells>
  <pageMargins left="0.7" right="0.7" top="0.75" bottom="0.75" header="0.3" footer="0.3"/>
  <pageSetup paperSize="9" scale="5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41DAF-39EC-40F7-9A18-E1F7D5649EAB}">
  <dimension ref="A1:I24"/>
  <sheetViews>
    <sheetView view="pageBreakPreview" topLeftCell="A19" zoomScale="60" zoomScaleNormal="100" workbookViewId="0">
      <selection activeCell="L9" sqref="L9"/>
    </sheetView>
  </sheetViews>
  <sheetFormatPr defaultRowHeight="15"/>
  <cols>
    <col min="1" max="1" width="6.42578125" customWidth="1"/>
    <col min="2" max="2" width="50.28515625" customWidth="1"/>
    <col min="5" max="5" width="14.28515625" customWidth="1"/>
    <col min="6" max="6" width="16.5703125" customWidth="1"/>
    <col min="8" max="8" width="18.42578125" customWidth="1"/>
    <col min="9" max="9" width="40" customWidth="1"/>
  </cols>
  <sheetData>
    <row r="1" spans="1:9">
      <c r="H1" s="292" t="s">
        <v>182</v>
      </c>
      <c r="I1" s="293"/>
    </row>
    <row r="2" spans="1:9">
      <c r="H2" s="293"/>
      <c r="I2" s="293"/>
    </row>
    <row r="3" spans="1:9">
      <c r="A3" s="54"/>
      <c r="B3" s="16" t="s">
        <v>188</v>
      </c>
      <c r="C3" s="54"/>
      <c r="D3" s="55"/>
      <c r="E3" s="54"/>
      <c r="F3" s="54"/>
      <c r="G3" s="56"/>
      <c r="H3" s="293"/>
      <c r="I3" s="293"/>
    </row>
    <row r="4" spans="1:9">
      <c r="A4" s="54"/>
      <c r="B4" s="54"/>
      <c r="C4" s="54"/>
      <c r="D4" s="54"/>
      <c r="E4" s="54"/>
      <c r="F4" s="54"/>
      <c r="G4" s="57"/>
      <c r="H4" s="57"/>
      <c r="I4" s="57"/>
    </row>
    <row r="5" spans="1:9" ht="47.25" customHeight="1">
      <c r="A5" s="58" t="s">
        <v>0</v>
      </c>
      <c r="B5" s="59" t="s">
        <v>1</v>
      </c>
      <c r="C5" s="58" t="s">
        <v>2</v>
      </c>
      <c r="D5" s="58" t="s">
        <v>3</v>
      </c>
      <c r="E5" s="60" t="s">
        <v>4</v>
      </c>
      <c r="F5" s="61" t="s">
        <v>5</v>
      </c>
      <c r="G5" s="61" t="s">
        <v>6</v>
      </c>
      <c r="H5" s="61" t="s">
        <v>7</v>
      </c>
      <c r="I5" s="59" t="s">
        <v>8</v>
      </c>
    </row>
    <row r="6" spans="1:9" ht="51">
      <c r="A6" s="62">
        <v>1</v>
      </c>
      <c r="B6" s="63" t="s">
        <v>51</v>
      </c>
      <c r="C6" s="62" t="s">
        <v>14</v>
      </c>
      <c r="D6" s="62">
        <v>650</v>
      </c>
      <c r="E6" s="64"/>
      <c r="F6" s="265">
        <f t="shared" ref="F6:F21" si="0">D6*E6</f>
        <v>0</v>
      </c>
      <c r="G6" s="65"/>
      <c r="H6" s="265">
        <f t="shared" ref="H6:H21" si="1">F6*(G6+1)</f>
        <v>0</v>
      </c>
      <c r="I6" s="66"/>
    </row>
    <row r="7" spans="1:9" ht="70.5" customHeight="1">
      <c r="A7" s="62">
        <v>2</v>
      </c>
      <c r="B7" s="63" t="s">
        <v>52</v>
      </c>
      <c r="C7" s="62" t="s">
        <v>14</v>
      </c>
      <c r="D7" s="62">
        <v>100</v>
      </c>
      <c r="E7" s="64"/>
      <c r="F7" s="265">
        <f t="shared" si="0"/>
        <v>0</v>
      </c>
      <c r="G7" s="65"/>
      <c r="H7" s="265">
        <f t="shared" si="1"/>
        <v>0</v>
      </c>
      <c r="I7" s="66"/>
    </row>
    <row r="8" spans="1:9" ht="51">
      <c r="A8" s="62">
        <v>3</v>
      </c>
      <c r="B8" s="63" t="s">
        <v>53</v>
      </c>
      <c r="C8" s="62" t="s">
        <v>14</v>
      </c>
      <c r="D8" s="62">
        <v>100</v>
      </c>
      <c r="E8" s="64"/>
      <c r="F8" s="265">
        <f t="shared" si="0"/>
        <v>0</v>
      </c>
      <c r="G8" s="65"/>
      <c r="H8" s="265">
        <f t="shared" si="1"/>
        <v>0</v>
      </c>
      <c r="I8" s="66"/>
    </row>
    <row r="9" spans="1:9" ht="63.75">
      <c r="A9" s="62">
        <v>4</v>
      </c>
      <c r="B9" s="67" t="s">
        <v>146</v>
      </c>
      <c r="C9" s="62" t="s">
        <v>14</v>
      </c>
      <c r="D9" s="62">
        <v>5</v>
      </c>
      <c r="E9" s="64"/>
      <c r="F9" s="265">
        <f t="shared" si="0"/>
        <v>0</v>
      </c>
      <c r="G9" s="65"/>
      <c r="H9" s="265">
        <f t="shared" si="1"/>
        <v>0</v>
      </c>
      <c r="I9" s="66"/>
    </row>
    <row r="10" spans="1:9" ht="63.75">
      <c r="A10" s="62">
        <v>5</v>
      </c>
      <c r="B10" s="67" t="s">
        <v>147</v>
      </c>
      <c r="C10" s="62" t="s">
        <v>14</v>
      </c>
      <c r="D10" s="62">
        <v>5</v>
      </c>
      <c r="E10" s="64"/>
      <c r="F10" s="265">
        <f t="shared" si="0"/>
        <v>0</v>
      </c>
      <c r="G10" s="65"/>
      <c r="H10" s="265">
        <f t="shared" si="1"/>
        <v>0</v>
      </c>
      <c r="I10" s="66"/>
    </row>
    <row r="11" spans="1:9" ht="63.75">
      <c r="A11" s="62">
        <v>6</v>
      </c>
      <c r="B11" s="67" t="s">
        <v>54</v>
      </c>
      <c r="C11" s="62" t="s">
        <v>14</v>
      </c>
      <c r="D11" s="62">
        <v>1000</v>
      </c>
      <c r="E11" s="64"/>
      <c r="F11" s="265">
        <f t="shared" si="0"/>
        <v>0</v>
      </c>
      <c r="G11" s="65"/>
      <c r="H11" s="265">
        <f t="shared" si="1"/>
        <v>0</v>
      </c>
      <c r="I11" s="66"/>
    </row>
    <row r="12" spans="1:9" ht="63.75">
      <c r="A12" s="62">
        <v>7</v>
      </c>
      <c r="B12" s="67" t="s">
        <v>55</v>
      </c>
      <c r="C12" s="62" t="s">
        <v>14</v>
      </c>
      <c r="D12" s="62">
        <v>300</v>
      </c>
      <c r="E12" s="64"/>
      <c r="F12" s="265">
        <f t="shared" si="0"/>
        <v>0</v>
      </c>
      <c r="G12" s="65"/>
      <c r="H12" s="265">
        <f t="shared" si="1"/>
        <v>0</v>
      </c>
      <c r="I12" s="66"/>
    </row>
    <row r="13" spans="1:9" ht="76.5">
      <c r="A13" s="62">
        <v>8</v>
      </c>
      <c r="B13" s="67" t="s">
        <v>56</v>
      </c>
      <c r="C13" s="62" t="s">
        <v>14</v>
      </c>
      <c r="D13" s="62">
        <v>3500</v>
      </c>
      <c r="E13" s="64"/>
      <c r="F13" s="265">
        <f t="shared" si="0"/>
        <v>0</v>
      </c>
      <c r="G13" s="65"/>
      <c r="H13" s="265">
        <f t="shared" si="1"/>
        <v>0</v>
      </c>
      <c r="I13" s="66"/>
    </row>
    <row r="14" spans="1:9" ht="63.75">
      <c r="A14" s="62">
        <v>9</v>
      </c>
      <c r="B14" s="67" t="s">
        <v>57</v>
      </c>
      <c r="C14" s="62" t="s">
        <v>14</v>
      </c>
      <c r="D14" s="62">
        <v>1200</v>
      </c>
      <c r="E14" s="64"/>
      <c r="F14" s="265">
        <f t="shared" si="0"/>
        <v>0</v>
      </c>
      <c r="G14" s="65"/>
      <c r="H14" s="265">
        <f t="shared" si="1"/>
        <v>0</v>
      </c>
      <c r="I14" s="66"/>
    </row>
    <row r="15" spans="1:9" ht="76.5">
      <c r="A15" s="62">
        <v>10</v>
      </c>
      <c r="B15" s="63" t="s">
        <v>58</v>
      </c>
      <c r="C15" s="62" t="s">
        <v>14</v>
      </c>
      <c r="D15" s="62">
        <v>5500</v>
      </c>
      <c r="E15" s="64"/>
      <c r="F15" s="265">
        <f t="shared" si="0"/>
        <v>0</v>
      </c>
      <c r="G15" s="65"/>
      <c r="H15" s="265">
        <f t="shared" si="1"/>
        <v>0</v>
      </c>
      <c r="I15" s="66"/>
    </row>
    <row r="16" spans="1:9" ht="191.25">
      <c r="A16" s="62">
        <v>11</v>
      </c>
      <c r="B16" s="63" t="s">
        <v>59</v>
      </c>
      <c r="C16" s="62" t="s">
        <v>14</v>
      </c>
      <c r="D16" s="62">
        <v>2</v>
      </c>
      <c r="E16" s="64"/>
      <c r="F16" s="265">
        <f t="shared" si="0"/>
        <v>0</v>
      </c>
      <c r="G16" s="65"/>
      <c r="H16" s="265">
        <f t="shared" si="1"/>
        <v>0</v>
      </c>
      <c r="I16" s="66"/>
    </row>
    <row r="17" spans="1:9" ht="25.5">
      <c r="A17" s="62">
        <v>12</v>
      </c>
      <c r="B17" s="67" t="s">
        <v>148</v>
      </c>
      <c r="C17" s="62" t="s">
        <v>14</v>
      </c>
      <c r="D17" s="62">
        <v>2</v>
      </c>
      <c r="E17" s="64"/>
      <c r="F17" s="265">
        <f t="shared" si="0"/>
        <v>0</v>
      </c>
      <c r="G17" s="65"/>
      <c r="H17" s="265">
        <f t="shared" si="1"/>
        <v>0</v>
      </c>
      <c r="I17" s="66"/>
    </row>
    <row r="18" spans="1:9" ht="153">
      <c r="A18" s="62">
        <v>13</v>
      </c>
      <c r="B18" s="67" t="s">
        <v>60</v>
      </c>
      <c r="C18" s="62" t="s">
        <v>14</v>
      </c>
      <c r="D18" s="62">
        <v>2</v>
      </c>
      <c r="E18" s="64"/>
      <c r="F18" s="265">
        <f t="shared" si="0"/>
        <v>0</v>
      </c>
      <c r="G18" s="65"/>
      <c r="H18" s="265">
        <f t="shared" si="1"/>
        <v>0</v>
      </c>
      <c r="I18" s="66"/>
    </row>
    <row r="19" spans="1:9" ht="89.25">
      <c r="A19" s="62">
        <v>14</v>
      </c>
      <c r="B19" s="67" t="s">
        <v>149</v>
      </c>
      <c r="C19" s="62" t="s">
        <v>14</v>
      </c>
      <c r="D19" s="62">
        <v>400</v>
      </c>
      <c r="E19" s="64"/>
      <c r="F19" s="265">
        <f t="shared" si="0"/>
        <v>0</v>
      </c>
      <c r="G19" s="65"/>
      <c r="H19" s="265">
        <f t="shared" si="1"/>
        <v>0</v>
      </c>
      <c r="I19" s="66"/>
    </row>
    <row r="20" spans="1:9" ht="89.25">
      <c r="A20" s="62">
        <v>15</v>
      </c>
      <c r="B20" s="67" t="s">
        <v>150</v>
      </c>
      <c r="C20" s="62" t="s">
        <v>14</v>
      </c>
      <c r="D20" s="62">
        <v>400</v>
      </c>
      <c r="E20" s="64"/>
      <c r="F20" s="265">
        <f t="shared" si="0"/>
        <v>0</v>
      </c>
      <c r="G20" s="65"/>
      <c r="H20" s="265">
        <f t="shared" si="1"/>
        <v>0</v>
      </c>
      <c r="I20" s="66"/>
    </row>
    <row r="21" spans="1:9" ht="63.75">
      <c r="A21" s="62">
        <v>16</v>
      </c>
      <c r="B21" s="63" t="s">
        <v>61</v>
      </c>
      <c r="C21" s="62" t="s">
        <v>14</v>
      </c>
      <c r="D21" s="62">
        <v>300</v>
      </c>
      <c r="E21" s="64"/>
      <c r="F21" s="265">
        <f t="shared" si="0"/>
        <v>0</v>
      </c>
      <c r="G21" s="65"/>
      <c r="H21" s="265">
        <f t="shared" si="1"/>
        <v>0</v>
      </c>
      <c r="I21" s="66"/>
    </row>
    <row r="22" spans="1:9">
      <c r="A22" s="300" t="s">
        <v>32</v>
      </c>
      <c r="B22" s="300"/>
      <c r="C22" s="300"/>
      <c r="D22" s="300"/>
      <c r="E22" s="300"/>
      <c r="F22" s="266">
        <f>SUM(F6:F21)</f>
        <v>0</v>
      </c>
      <c r="G22" s="210"/>
      <c r="H22" s="266">
        <f>SUM(H6:H21)</f>
        <v>0</v>
      </c>
      <c r="I22" s="210" t="s">
        <v>16</v>
      </c>
    </row>
    <row r="23" spans="1:9">
      <c r="H23" s="267"/>
    </row>
    <row r="24" spans="1:9">
      <c r="H24" s="267"/>
    </row>
  </sheetData>
  <mergeCells count="2">
    <mergeCell ref="A22:E22"/>
    <mergeCell ref="H1:I3"/>
  </mergeCells>
  <pageMargins left="0.7" right="0.7" top="0.75" bottom="0.75" header="0.3" footer="0.3"/>
  <pageSetup paperSize="9" scale="5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81D6C-FBAD-4968-B23C-8565453DDD1C}">
  <dimension ref="A1:I21"/>
  <sheetViews>
    <sheetView view="pageBreakPreview" zoomScale="60" zoomScaleNormal="100" workbookViewId="0">
      <selection activeCell="H9" sqref="H9"/>
    </sheetView>
  </sheetViews>
  <sheetFormatPr defaultRowHeight="15"/>
  <cols>
    <col min="1" max="1" width="6.140625" customWidth="1"/>
    <col min="2" max="2" width="54.5703125" customWidth="1"/>
    <col min="5" max="5" width="12.28515625" customWidth="1"/>
    <col min="6" max="6" width="14.7109375" customWidth="1"/>
    <col min="8" max="8" width="16.140625" customWidth="1"/>
    <col min="9" max="9" width="25" customWidth="1"/>
  </cols>
  <sheetData>
    <row r="1" spans="1:9">
      <c r="H1" s="292" t="s">
        <v>182</v>
      </c>
      <c r="I1" s="293"/>
    </row>
    <row r="2" spans="1:9">
      <c r="H2" s="293"/>
      <c r="I2" s="293"/>
    </row>
    <row r="3" spans="1:9">
      <c r="A3" s="16" t="s">
        <v>189</v>
      </c>
      <c r="B3" s="54"/>
      <c r="C3" s="54"/>
      <c r="D3" s="54"/>
      <c r="E3" s="54"/>
      <c r="F3" s="54"/>
      <c r="G3" s="54"/>
      <c r="H3" s="293"/>
      <c r="I3" s="293"/>
    </row>
    <row r="4" spans="1:9">
      <c r="A4" s="54"/>
      <c r="B4" s="54"/>
      <c r="C4" s="54"/>
      <c r="D4" s="54"/>
      <c r="E4" s="54"/>
      <c r="F4" s="54"/>
      <c r="G4" s="54"/>
      <c r="H4" s="54"/>
      <c r="I4" s="54"/>
    </row>
    <row r="5" spans="1:9">
      <c r="A5" s="54"/>
      <c r="B5" s="54"/>
      <c r="C5" s="54"/>
      <c r="D5" s="54"/>
      <c r="E5" s="54"/>
      <c r="F5" s="54"/>
      <c r="G5" s="54"/>
      <c r="H5" s="54"/>
      <c r="I5" s="54"/>
    </row>
    <row r="6" spans="1:9" ht="69" customHeight="1">
      <c r="A6" s="68" t="s">
        <v>0</v>
      </c>
      <c r="B6" s="69" t="s">
        <v>18</v>
      </c>
      <c r="C6" s="70" t="s">
        <v>3</v>
      </c>
      <c r="D6" s="68" t="s">
        <v>2</v>
      </c>
      <c r="E6" s="71" t="s">
        <v>62</v>
      </c>
      <c r="F6" s="72" t="s">
        <v>175</v>
      </c>
      <c r="G6" s="73" t="s">
        <v>6</v>
      </c>
      <c r="H6" s="72" t="s">
        <v>79</v>
      </c>
      <c r="I6" s="59" t="s">
        <v>8</v>
      </c>
    </row>
    <row r="7" spans="1:9" ht="153">
      <c r="A7" s="68">
        <v>1</v>
      </c>
      <c r="B7" s="63" t="s">
        <v>63</v>
      </c>
      <c r="C7" s="74">
        <v>10</v>
      </c>
      <c r="D7" s="75" t="s">
        <v>10</v>
      </c>
      <c r="E7" s="76"/>
      <c r="F7" s="268">
        <f t="shared" ref="F7:F16" si="0">C7*E7</f>
        <v>0</v>
      </c>
      <c r="G7" s="77"/>
      <c r="H7" s="268">
        <f>F7*(G7+1)</f>
        <v>0</v>
      </c>
      <c r="I7" s="59"/>
    </row>
    <row r="8" spans="1:9" ht="153">
      <c r="A8" s="68">
        <v>2</v>
      </c>
      <c r="B8" s="63" t="s">
        <v>64</v>
      </c>
      <c r="C8" s="74">
        <v>10</v>
      </c>
      <c r="D8" s="75" t="s">
        <v>10</v>
      </c>
      <c r="E8" s="76"/>
      <c r="F8" s="268">
        <f t="shared" si="0"/>
        <v>0</v>
      </c>
      <c r="G8" s="77"/>
      <c r="H8" s="268">
        <v>0</v>
      </c>
      <c r="I8" s="78"/>
    </row>
    <row r="9" spans="1:9" ht="153">
      <c r="A9" s="68">
        <v>3</v>
      </c>
      <c r="B9" s="63" t="s">
        <v>65</v>
      </c>
      <c r="C9" s="74">
        <v>10</v>
      </c>
      <c r="D9" s="75" t="s">
        <v>10</v>
      </c>
      <c r="E9" s="76"/>
      <c r="F9" s="268">
        <f t="shared" si="0"/>
        <v>0</v>
      </c>
      <c r="G9" s="77"/>
      <c r="H9" s="268">
        <f t="shared" ref="H9:H16" si="1">F9*(G9+1)</f>
        <v>0</v>
      </c>
      <c r="I9" s="59"/>
    </row>
    <row r="10" spans="1:9" ht="153">
      <c r="A10" s="68">
        <v>4</v>
      </c>
      <c r="B10" s="63" t="s">
        <v>66</v>
      </c>
      <c r="C10" s="74">
        <v>15</v>
      </c>
      <c r="D10" s="75" t="s">
        <v>10</v>
      </c>
      <c r="E10" s="76"/>
      <c r="F10" s="268">
        <f t="shared" si="0"/>
        <v>0</v>
      </c>
      <c r="G10" s="77"/>
      <c r="H10" s="268">
        <f t="shared" si="1"/>
        <v>0</v>
      </c>
      <c r="I10" s="78"/>
    </row>
    <row r="11" spans="1:9" ht="191.25">
      <c r="A11" s="68">
        <v>5</v>
      </c>
      <c r="B11" s="67" t="s">
        <v>67</v>
      </c>
      <c r="C11" s="74">
        <v>60</v>
      </c>
      <c r="D11" s="75" t="s">
        <v>24</v>
      </c>
      <c r="E11" s="76"/>
      <c r="F11" s="268">
        <f t="shared" si="0"/>
        <v>0</v>
      </c>
      <c r="G11" s="77"/>
      <c r="H11" s="268">
        <f t="shared" si="1"/>
        <v>0</v>
      </c>
      <c r="I11" s="59"/>
    </row>
    <row r="12" spans="1:9" ht="153">
      <c r="A12" s="68">
        <v>6</v>
      </c>
      <c r="B12" s="63" t="s">
        <v>68</v>
      </c>
      <c r="C12" s="74">
        <v>5</v>
      </c>
      <c r="D12" s="75" t="s">
        <v>10</v>
      </c>
      <c r="E12" s="76"/>
      <c r="F12" s="268">
        <f t="shared" si="0"/>
        <v>0</v>
      </c>
      <c r="G12" s="77"/>
      <c r="H12" s="268">
        <f t="shared" si="1"/>
        <v>0</v>
      </c>
      <c r="I12" s="59"/>
    </row>
    <row r="13" spans="1:9" ht="165.75">
      <c r="A13" s="68">
        <v>7</v>
      </c>
      <c r="B13" s="63" t="s">
        <v>69</v>
      </c>
      <c r="C13" s="74">
        <v>10</v>
      </c>
      <c r="D13" s="75" t="s">
        <v>10</v>
      </c>
      <c r="E13" s="76"/>
      <c r="F13" s="268">
        <f t="shared" si="0"/>
        <v>0</v>
      </c>
      <c r="G13" s="77"/>
      <c r="H13" s="268">
        <f t="shared" si="1"/>
        <v>0</v>
      </c>
      <c r="I13" s="59"/>
    </row>
    <row r="14" spans="1:9" ht="165.75">
      <c r="A14" s="68">
        <v>8</v>
      </c>
      <c r="B14" s="67" t="s">
        <v>70</v>
      </c>
      <c r="C14" s="74">
        <v>15</v>
      </c>
      <c r="D14" s="75" t="s">
        <v>10</v>
      </c>
      <c r="E14" s="76"/>
      <c r="F14" s="268">
        <f t="shared" si="0"/>
        <v>0</v>
      </c>
      <c r="G14" s="77"/>
      <c r="H14" s="268">
        <f t="shared" si="1"/>
        <v>0</v>
      </c>
      <c r="I14" s="59"/>
    </row>
    <row r="15" spans="1:9" ht="165.75">
      <c r="A15" s="68">
        <v>9</v>
      </c>
      <c r="B15" s="63" t="s">
        <v>71</v>
      </c>
      <c r="C15" s="74">
        <v>25</v>
      </c>
      <c r="D15" s="75" t="s">
        <v>10</v>
      </c>
      <c r="E15" s="76"/>
      <c r="F15" s="268">
        <f t="shared" si="0"/>
        <v>0</v>
      </c>
      <c r="G15" s="77"/>
      <c r="H15" s="268">
        <f t="shared" si="1"/>
        <v>0</v>
      </c>
      <c r="I15" s="59"/>
    </row>
    <row r="16" spans="1:9" ht="153">
      <c r="A16" s="68">
        <v>10</v>
      </c>
      <c r="B16" s="79" t="s">
        <v>72</v>
      </c>
      <c r="C16" s="74">
        <v>25</v>
      </c>
      <c r="D16" s="75" t="s">
        <v>10</v>
      </c>
      <c r="E16" s="76"/>
      <c r="F16" s="268">
        <f t="shared" si="0"/>
        <v>0</v>
      </c>
      <c r="G16" s="77"/>
      <c r="H16" s="268">
        <f t="shared" si="1"/>
        <v>0</v>
      </c>
      <c r="I16" s="59"/>
    </row>
    <row r="17" spans="1:9">
      <c r="A17" s="301" t="s">
        <v>73</v>
      </c>
      <c r="B17" s="301"/>
      <c r="C17" s="301"/>
      <c r="D17" s="301"/>
      <c r="E17" s="301"/>
      <c r="F17" s="269">
        <f>SUM(F7:F14)</f>
        <v>0</v>
      </c>
      <c r="G17" s="211" t="s">
        <v>29</v>
      </c>
      <c r="H17" s="269">
        <f>F17*1.08</f>
        <v>0</v>
      </c>
      <c r="I17" s="200" t="s">
        <v>29</v>
      </c>
    </row>
    <row r="19" spans="1:9">
      <c r="A19" s="302" t="s">
        <v>181</v>
      </c>
      <c r="B19" s="302"/>
      <c r="C19" s="302"/>
      <c r="D19" s="302"/>
      <c r="E19" s="302"/>
      <c r="F19" s="302"/>
      <c r="G19" s="302"/>
      <c r="H19" s="302"/>
      <c r="I19" s="302"/>
    </row>
    <row r="20" spans="1:9">
      <c r="A20" s="302"/>
      <c r="B20" s="302"/>
      <c r="C20" s="302"/>
      <c r="D20" s="302"/>
      <c r="E20" s="302"/>
      <c r="F20" s="302"/>
      <c r="G20" s="302"/>
      <c r="H20" s="302"/>
      <c r="I20" s="302"/>
    </row>
    <row r="21" spans="1:9">
      <c r="A21" s="302"/>
      <c r="B21" s="302"/>
      <c r="C21" s="302"/>
      <c r="D21" s="302"/>
      <c r="E21" s="302"/>
      <c r="F21" s="302"/>
      <c r="G21" s="302"/>
      <c r="H21" s="302"/>
      <c r="I21" s="302"/>
    </row>
  </sheetData>
  <mergeCells count="3">
    <mergeCell ref="A17:E17"/>
    <mergeCell ref="A19:I21"/>
    <mergeCell ref="H1:I3"/>
  </mergeCells>
  <pageMargins left="0.7" right="0.7" top="0.75" bottom="0.75" header="0.3" footer="0.3"/>
  <pageSetup paperSize="9" scale="5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A9F40-39D7-4C04-AC96-898E2F21B198}">
  <dimension ref="A1:I8"/>
  <sheetViews>
    <sheetView view="pageBreakPreview" zoomScale="60" zoomScaleNormal="100" workbookViewId="0">
      <selection activeCell="E17" sqref="E17"/>
    </sheetView>
  </sheetViews>
  <sheetFormatPr defaultRowHeight="15"/>
  <cols>
    <col min="1" max="1" width="6" customWidth="1"/>
    <col min="2" max="2" width="59.5703125" customWidth="1"/>
    <col min="5" max="5" width="13.5703125" customWidth="1"/>
    <col min="6" max="6" width="16" customWidth="1"/>
    <col min="7" max="7" width="9.28515625" customWidth="1"/>
    <col min="8" max="8" width="16.5703125" customWidth="1"/>
    <col min="9" max="9" width="23.7109375" customWidth="1"/>
    <col min="10" max="10" width="26.85546875" customWidth="1"/>
  </cols>
  <sheetData>
    <row r="1" spans="1:9">
      <c r="H1" s="292" t="s">
        <v>182</v>
      </c>
      <c r="I1" s="293"/>
    </row>
    <row r="2" spans="1:9">
      <c r="H2" s="293"/>
      <c r="I2" s="293"/>
    </row>
    <row r="3" spans="1:9">
      <c r="A3" s="16" t="s">
        <v>190</v>
      </c>
      <c r="B3" s="54"/>
      <c r="C3" s="54"/>
      <c r="D3" s="54"/>
      <c r="E3" s="54"/>
      <c r="F3" s="54"/>
      <c r="G3" s="54"/>
      <c r="H3" s="293"/>
      <c r="I3" s="293"/>
    </row>
    <row r="4" spans="1:9">
      <c r="A4" s="54"/>
      <c r="B4" s="54"/>
      <c r="C4" s="54"/>
      <c r="D4" s="54"/>
      <c r="E4" s="54"/>
      <c r="F4" s="54"/>
      <c r="G4" s="54"/>
      <c r="H4" s="54"/>
      <c r="I4" s="54"/>
    </row>
    <row r="5" spans="1:9">
      <c r="A5" s="54"/>
      <c r="B5" s="54"/>
      <c r="C5" s="54"/>
      <c r="D5" s="54"/>
      <c r="E5" s="54"/>
      <c r="F5" s="54"/>
      <c r="G5" s="54"/>
      <c r="H5" s="54"/>
      <c r="I5" s="54"/>
    </row>
    <row r="6" spans="1:9" ht="44.25" customHeight="1">
      <c r="A6" s="58" t="s">
        <v>17</v>
      </c>
      <c r="B6" s="58" t="s">
        <v>1</v>
      </c>
      <c r="C6" s="58" t="s">
        <v>3</v>
      </c>
      <c r="D6" s="58" t="s">
        <v>2</v>
      </c>
      <c r="E6" s="59" t="s">
        <v>4</v>
      </c>
      <c r="F6" s="58" t="s">
        <v>5</v>
      </c>
      <c r="G6" s="58" t="s">
        <v>96</v>
      </c>
      <c r="H6" s="58" t="s">
        <v>7</v>
      </c>
      <c r="I6" s="59" t="s">
        <v>8</v>
      </c>
    </row>
    <row r="7" spans="1:9" ht="76.5">
      <c r="A7" s="80">
        <v>1</v>
      </c>
      <c r="B7" s="214" t="s">
        <v>153</v>
      </c>
      <c r="C7" s="80">
        <v>10</v>
      </c>
      <c r="D7" s="80" t="s">
        <v>24</v>
      </c>
      <c r="E7" s="215"/>
      <c r="F7" s="270">
        <f>C7*E7</f>
        <v>0</v>
      </c>
      <c r="G7" s="216"/>
      <c r="H7" s="270">
        <f>F7*(1+G7)</f>
        <v>0</v>
      </c>
      <c r="I7" s="217"/>
    </row>
    <row r="8" spans="1:9">
      <c r="A8" s="303" t="s">
        <v>32</v>
      </c>
      <c r="B8" s="303"/>
      <c r="C8" s="303"/>
      <c r="D8" s="303"/>
      <c r="E8" s="303"/>
      <c r="F8" s="271">
        <f>SUM(F7)</f>
        <v>0</v>
      </c>
      <c r="G8" s="58" t="s">
        <v>29</v>
      </c>
      <c r="H8" s="271">
        <f>SUM(H7)</f>
        <v>0</v>
      </c>
      <c r="I8" s="58" t="s">
        <v>29</v>
      </c>
    </row>
  </sheetData>
  <mergeCells count="2">
    <mergeCell ref="A8:E8"/>
    <mergeCell ref="H1:I3"/>
  </mergeCells>
  <pageMargins left="0.7" right="0.7" top="0.75" bottom="0.75" header="0.3" footer="0.3"/>
  <pageSetup paperSize="9" scale="5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CA279-7D6D-4B2A-94C8-897822794807}">
  <dimension ref="A1:I8"/>
  <sheetViews>
    <sheetView view="pageBreakPreview" zoomScale="60" zoomScaleNormal="100" workbookViewId="0">
      <selection activeCell="K6" sqref="K6"/>
    </sheetView>
  </sheetViews>
  <sheetFormatPr defaultRowHeight="15"/>
  <cols>
    <col min="1" max="1" width="7" customWidth="1"/>
    <col min="2" max="2" width="38" customWidth="1"/>
    <col min="5" max="5" width="12.5703125" customWidth="1"/>
    <col min="6" max="6" width="14" customWidth="1"/>
    <col min="8" max="8" width="14.28515625" customWidth="1"/>
    <col min="9" max="9" width="33.140625" customWidth="1"/>
  </cols>
  <sheetData>
    <row r="1" spans="1:9">
      <c r="H1" s="292" t="s">
        <v>182</v>
      </c>
      <c r="I1" s="293"/>
    </row>
    <row r="2" spans="1:9">
      <c r="H2" s="293"/>
      <c r="I2" s="293"/>
    </row>
    <row r="3" spans="1:9">
      <c r="A3" s="16" t="s">
        <v>191</v>
      </c>
      <c r="B3" s="54"/>
      <c r="C3" s="54"/>
      <c r="D3" s="54"/>
      <c r="E3" s="54"/>
      <c r="F3" s="54"/>
      <c r="G3" s="54"/>
      <c r="H3" s="293"/>
      <c r="I3" s="293"/>
    </row>
    <row r="4" spans="1:9">
      <c r="A4" s="54"/>
      <c r="B4" s="54"/>
      <c r="C4" s="54"/>
      <c r="D4" s="54"/>
      <c r="E4" s="54"/>
      <c r="F4" s="54"/>
      <c r="G4" s="54"/>
      <c r="H4" s="54"/>
      <c r="I4" s="54"/>
    </row>
    <row r="5" spans="1:9" ht="79.5" customHeight="1">
      <c r="A5" s="58" t="s">
        <v>17</v>
      </c>
      <c r="B5" s="58" t="s">
        <v>18</v>
      </c>
      <c r="C5" s="58" t="s">
        <v>20</v>
      </c>
      <c r="D5" s="58" t="s">
        <v>3</v>
      </c>
      <c r="E5" s="59" t="s">
        <v>37</v>
      </c>
      <c r="F5" s="59" t="s">
        <v>5</v>
      </c>
      <c r="G5" s="58" t="s">
        <v>75</v>
      </c>
      <c r="H5" s="59" t="s">
        <v>7</v>
      </c>
      <c r="I5" s="59" t="s">
        <v>76</v>
      </c>
    </row>
    <row r="6" spans="1:9" ht="140.25">
      <c r="A6" s="80">
        <v>1</v>
      </c>
      <c r="B6" s="67" t="s">
        <v>77</v>
      </c>
      <c r="C6" s="78" t="s">
        <v>24</v>
      </c>
      <c r="D6" s="78">
        <v>8000</v>
      </c>
      <c r="E6" s="81"/>
      <c r="F6" s="272">
        <f>D6*E6</f>
        <v>0</v>
      </c>
      <c r="G6" s="82"/>
      <c r="H6" s="272">
        <f>F6*(G6+1)</f>
        <v>0</v>
      </c>
      <c r="I6" s="78"/>
    </row>
    <row r="7" spans="1:9" ht="140.25">
      <c r="A7" s="80">
        <v>2</v>
      </c>
      <c r="B7" s="67" t="s">
        <v>78</v>
      </c>
      <c r="C7" s="78" t="s">
        <v>24</v>
      </c>
      <c r="D7" s="83">
        <v>1500</v>
      </c>
      <c r="E7" s="81"/>
      <c r="F7" s="272">
        <f>D7*E7</f>
        <v>0</v>
      </c>
      <c r="G7" s="82"/>
      <c r="H7" s="272">
        <f>F7*(G7+1)</f>
        <v>0</v>
      </c>
      <c r="I7" s="78"/>
    </row>
    <row r="8" spans="1:9">
      <c r="A8" s="294" t="s">
        <v>32</v>
      </c>
      <c r="B8" s="294"/>
      <c r="C8" s="294"/>
      <c r="D8" s="294"/>
      <c r="E8" s="294"/>
      <c r="F8" s="273">
        <f>SUM(F6:F7)</f>
        <v>0</v>
      </c>
      <c r="G8" s="204" t="s">
        <v>29</v>
      </c>
      <c r="H8" s="273">
        <f>SUM(H6:H7)</f>
        <v>0</v>
      </c>
      <c r="I8" s="201" t="s">
        <v>29</v>
      </c>
    </row>
  </sheetData>
  <mergeCells count="2">
    <mergeCell ref="A8:E8"/>
    <mergeCell ref="H1:I3"/>
  </mergeCells>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C58A7-A8AE-4980-8716-40478714154F}">
  <dimension ref="A1:I14"/>
  <sheetViews>
    <sheetView view="pageBreakPreview" zoomScale="60" zoomScaleNormal="100" workbookViewId="0">
      <selection activeCell="M6" sqref="M6"/>
    </sheetView>
  </sheetViews>
  <sheetFormatPr defaultRowHeight="15"/>
  <cols>
    <col min="1" max="1" width="6.5703125" customWidth="1"/>
    <col min="2" max="2" width="37.5703125" customWidth="1"/>
    <col min="5" max="5" width="18" customWidth="1"/>
    <col min="6" max="6" width="18.140625" customWidth="1"/>
    <col min="8" max="8" width="14" customWidth="1"/>
    <col min="9" max="9" width="25.42578125" customWidth="1"/>
  </cols>
  <sheetData>
    <row r="1" spans="1:9">
      <c r="H1" s="292" t="s">
        <v>182</v>
      </c>
      <c r="I1" s="293"/>
    </row>
    <row r="2" spans="1:9">
      <c r="H2" s="293"/>
      <c r="I2" s="293"/>
    </row>
    <row r="3" spans="1:9">
      <c r="A3" s="304" t="s">
        <v>192</v>
      </c>
      <c r="B3" s="304"/>
      <c r="C3" s="304"/>
      <c r="D3" s="304"/>
      <c r="E3" s="304"/>
      <c r="F3" s="304"/>
      <c r="G3" s="304"/>
      <c r="H3" s="293"/>
      <c r="I3" s="293"/>
    </row>
    <row r="4" spans="1:9">
      <c r="A4" s="54"/>
      <c r="B4" s="54"/>
      <c r="C4" s="54"/>
      <c r="D4" s="54"/>
      <c r="E4" s="54"/>
      <c r="F4" s="54"/>
      <c r="G4" s="54"/>
      <c r="H4" s="54"/>
      <c r="I4" s="54"/>
    </row>
    <row r="5" spans="1:9" ht="69" customHeight="1">
      <c r="A5" s="119" t="s">
        <v>0</v>
      </c>
      <c r="B5" s="120" t="s">
        <v>18</v>
      </c>
      <c r="C5" s="120" t="s">
        <v>20</v>
      </c>
      <c r="D5" s="121" t="s">
        <v>3</v>
      </c>
      <c r="E5" s="122" t="s">
        <v>4</v>
      </c>
      <c r="F5" s="123" t="s">
        <v>5</v>
      </c>
      <c r="G5" s="124" t="s">
        <v>75</v>
      </c>
      <c r="H5" s="123" t="s">
        <v>79</v>
      </c>
      <c r="I5" s="125" t="s">
        <v>8</v>
      </c>
    </row>
    <row r="6" spans="1:9" ht="102">
      <c r="A6" s="84">
        <v>1</v>
      </c>
      <c r="B6" s="85" t="s">
        <v>80</v>
      </c>
      <c r="C6" s="86" t="s">
        <v>14</v>
      </c>
      <c r="D6" s="87">
        <v>50</v>
      </c>
      <c r="E6" s="88"/>
      <c r="F6" s="274">
        <f>D6*E6</f>
        <v>0</v>
      </c>
      <c r="G6" s="89"/>
      <c r="H6" s="276">
        <f t="shared" ref="H6:H13" si="0">F6*(1+G6)</f>
        <v>0</v>
      </c>
      <c r="I6" s="90"/>
    </row>
    <row r="7" spans="1:9" ht="25.5">
      <c r="A7" s="91">
        <v>2</v>
      </c>
      <c r="B7" s="92" t="s">
        <v>81</v>
      </c>
      <c r="C7" s="93" t="s">
        <v>14</v>
      </c>
      <c r="D7" s="94">
        <v>30</v>
      </c>
      <c r="E7" s="95"/>
      <c r="F7" s="274">
        <f t="shared" ref="F7:F13" si="1">D7*E7</f>
        <v>0</v>
      </c>
      <c r="G7" s="89"/>
      <c r="H7" s="276">
        <f t="shared" si="0"/>
        <v>0</v>
      </c>
      <c r="I7" s="96"/>
    </row>
    <row r="8" spans="1:9">
      <c r="A8" s="91">
        <v>3</v>
      </c>
      <c r="B8" s="92" t="s">
        <v>82</v>
      </c>
      <c r="C8" s="93" t="s">
        <v>14</v>
      </c>
      <c r="D8" s="94">
        <v>12</v>
      </c>
      <c r="E8" s="95"/>
      <c r="F8" s="274">
        <f t="shared" si="1"/>
        <v>0</v>
      </c>
      <c r="G8" s="89"/>
      <c r="H8" s="276">
        <f t="shared" si="0"/>
        <v>0</v>
      </c>
      <c r="I8" s="96"/>
    </row>
    <row r="9" spans="1:9" ht="25.5">
      <c r="A9" s="91">
        <v>4</v>
      </c>
      <c r="B9" s="92" t="s">
        <v>83</v>
      </c>
      <c r="C9" s="93" t="s">
        <v>14</v>
      </c>
      <c r="D9" s="94">
        <v>25</v>
      </c>
      <c r="E9" s="95"/>
      <c r="F9" s="274">
        <f t="shared" si="1"/>
        <v>0</v>
      </c>
      <c r="G9" s="89"/>
      <c r="H9" s="276">
        <f t="shared" si="0"/>
        <v>0</v>
      </c>
      <c r="I9" s="96"/>
    </row>
    <row r="10" spans="1:9" ht="25.5">
      <c r="A10" s="91">
        <v>5</v>
      </c>
      <c r="B10" s="92" t="s">
        <v>84</v>
      </c>
      <c r="C10" s="93" t="s">
        <v>14</v>
      </c>
      <c r="D10" s="94">
        <v>50</v>
      </c>
      <c r="E10" s="95"/>
      <c r="F10" s="274">
        <f t="shared" si="1"/>
        <v>0</v>
      </c>
      <c r="G10" s="89"/>
      <c r="H10" s="276">
        <f t="shared" si="0"/>
        <v>0</v>
      </c>
      <c r="I10" s="96"/>
    </row>
    <row r="11" spans="1:9" ht="25.5">
      <c r="A11" s="84">
        <v>6</v>
      </c>
      <c r="B11" s="97" t="s">
        <v>85</v>
      </c>
      <c r="C11" s="86" t="s">
        <v>14</v>
      </c>
      <c r="D11" s="87">
        <v>60</v>
      </c>
      <c r="E11" s="88"/>
      <c r="F11" s="274">
        <f t="shared" si="1"/>
        <v>0</v>
      </c>
      <c r="G11" s="89"/>
      <c r="H11" s="276">
        <f t="shared" si="0"/>
        <v>0</v>
      </c>
      <c r="I11" s="90"/>
    </row>
    <row r="12" spans="1:9" ht="25.5">
      <c r="A12" s="84">
        <v>7</v>
      </c>
      <c r="B12" s="97" t="s">
        <v>86</v>
      </c>
      <c r="C12" s="86" t="s">
        <v>14</v>
      </c>
      <c r="D12" s="87">
        <v>20</v>
      </c>
      <c r="E12" s="88"/>
      <c r="F12" s="274">
        <f t="shared" si="1"/>
        <v>0</v>
      </c>
      <c r="G12" s="89"/>
      <c r="H12" s="276">
        <f t="shared" si="0"/>
        <v>0</v>
      </c>
      <c r="I12" s="90"/>
    </row>
    <row r="13" spans="1:9" ht="76.5">
      <c r="A13" s="84">
        <v>8</v>
      </c>
      <c r="B13" s="97" t="s">
        <v>87</v>
      </c>
      <c r="C13" s="86" t="s">
        <v>14</v>
      </c>
      <c r="D13" s="87">
        <v>40</v>
      </c>
      <c r="E13" s="88"/>
      <c r="F13" s="274">
        <f t="shared" si="1"/>
        <v>0</v>
      </c>
      <c r="G13" s="89"/>
      <c r="H13" s="276">
        <f t="shared" si="0"/>
        <v>0</v>
      </c>
      <c r="I13" s="90"/>
    </row>
    <row r="14" spans="1:9">
      <c r="A14" s="305" t="s">
        <v>32</v>
      </c>
      <c r="B14" s="306"/>
      <c r="C14" s="306"/>
      <c r="D14" s="306"/>
      <c r="E14" s="307"/>
      <c r="F14" s="275">
        <f>SUM(F6:F13)</f>
        <v>0</v>
      </c>
      <c r="G14" s="212" t="s">
        <v>29</v>
      </c>
      <c r="H14" s="277">
        <f>SUM(H6:H13)</f>
        <v>0</v>
      </c>
      <c r="I14" s="213" t="s">
        <v>29</v>
      </c>
    </row>
  </sheetData>
  <mergeCells count="3">
    <mergeCell ref="A3:G3"/>
    <mergeCell ref="A14:E14"/>
    <mergeCell ref="H1:I3"/>
  </mergeCells>
  <pageMargins left="0.7" right="0.7" top="0.75" bottom="0.75" header="0.3" footer="0.3"/>
  <pageSetup paperSize="9" scale="5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B5DA2-400F-4089-9582-0A30E82744E5}">
  <dimension ref="A1:I13"/>
  <sheetViews>
    <sheetView view="pageBreakPreview" topLeftCell="A10" zoomScale="60" zoomScaleNormal="100" workbookViewId="0">
      <selection activeCell="N8" sqref="N8"/>
    </sheetView>
  </sheetViews>
  <sheetFormatPr defaultRowHeight="15"/>
  <cols>
    <col min="1" max="1" width="6.5703125" customWidth="1"/>
    <col min="2" max="2" width="49.5703125" customWidth="1"/>
    <col min="5" max="5" width="13.5703125" customWidth="1"/>
    <col min="6" max="6" width="14.42578125" customWidth="1"/>
    <col min="8" max="8" width="14" customWidth="1"/>
    <col min="9" max="9" width="22" customWidth="1"/>
  </cols>
  <sheetData>
    <row r="1" spans="1:9">
      <c r="G1" s="292" t="s">
        <v>182</v>
      </c>
      <c r="H1" s="293"/>
      <c r="I1" s="293"/>
    </row>
    <row r="2" spans="1:9">
      <c r="G2" s="293"/>
      <c r="H2" s="293"/>
      <c r="I2" s="293"/>
    </row>
    <row r="3" spans="1:9">
      <c r="G3" s="293"/>
      <c r="H3" s="293"/>
      <c r="I3" s="293"/>
    </row>
    <row r="5" spans="1:9">
      <c r="A5" s="308" t="s">
        <v>193</v>
      </c>
      <c r="B5" s="309"/>
      <c r="C5" s="309"/>
      <c r="D5" s="309"/>
      <c r="E5" s="309"/>
      <c r="F5" s="309"/>
      <c r="G5" s="309"/>
      <c r="H5" s="309"/>
      <c r="I5" s="126"/>
    </row>
    <row r="6" spans="1:9" ht="24">
      <c r="A6" s="127" t="s">
        <v>0</v>
      </c>
      <c r="B6" s="127" t="s">
        <v>1</v>
      </c>
      <c r="C6" s="127" t="s">
        <v>3</v>
      </c>
      <c r="D6" s="127" t="s">
        <v>88</v>
      </c>
      <c r="E6" s="127" t="s">
        <v>37</v>
      </c>
      <c r="F6" s="127" t="s">
        <v>5</v>
      </c>
      <c r="G6" s="127" t="s">
        <v>6</v>
      </c>
      <c r="H6" s="127" t="s">
        <v>7</v>
      </c>
      <c r="I6" s="127" t="s">
        <v>89</v>
      </c>
    </row>
    <row r="7" spans="1:9" ht="168">
      <c r="A7" s="127">
        <v>1</v>
      </c>
      <c r="B7" s="128" t="s">
        <v>90</v>
      </c>
      <c r="C7" s="128">
        <v>25</v>
      </c>
      <c r="D7" s="128" t="s">
        <v>24</v>
      </c>
      <c r="E7" s="129"/>
      <c r="F7" s="278">
        <f t="shared" ref="F7:F12" si="0">C7*E7</f>
        <v>0</v>
      </c>
      <c r="G7" s="130"/>
      <c r="H7" s="278">
        <f t="shared" ref="H7:H12" si="1">F7*G7+F7</f>
        <v>0</v>
      </c>
      <c r="I7" s="128"/>
    </row>
    <row r="8" spans="1:9" ht="84">
      <c r="A8" s="127">
        <v>2</v>
      </c>
      <c r="B8" s="128" t="s">
        <v>91</v>
      </c>
      <c r="C8" s="128">
        <v>20</v>
      </c>
      <c r="D8" s="128" t="s">
        <v>24</v>
      </c>
      <c r="E8" s="129"/>
      <c r="F8" s="278">
        <f t="shared" si="0"/>
        <v>0</v>
      </c>
      <c r="G8" s="130"/>
      <c r="H8" s="278">
        <f t="shared" si="1"/>
        <v>0</v>
      </c>
      <c r="I8" s="128"/>
    </row>
    <row r="9" spans="1:9" ht="72">
      <c r="A9" s="127">
        <v>3</v>
      </c>
      <c r="B9" s="128" t="s">
        <v>92</v>
      </c>
      <c r="C9" s="128">
        <v>40</v>
      </c>
      <c r="D9" s="128" t="s">
        <v>24</v>
      </c>
      <c r="E9" s="129"/>
      <c r="F9" s="278">
        <f t="shared" si="0"/>
        <v>0</v>
      </c>
      <c r="G9" s="130"/>
      <c r="H9" s="278">
        <f t="shared" si="1"/>
        <v>0</v>
      </c>
      <c r="I9" s="128"/>
    </row>
    <row r="10" spans="1:9" ht="120">
      <c r="A10" s="127">
        <v>4</v>
      </c>
      <c r="B10" s="128" t="s">
        <v>93</v>
      </c>
      <c r="C10" s="128">
        <v>50</v>
      </c>
      <c r="D10" s="128" t="s">
        <v>24</v>
      </c>
      <c r="E10" s="129"/>
      <c r="F10" s="278">
        <f t="shared" si="0"/>
        <v>0</v>
      </c>
      <c r="G10" s="130"/>
      <c r="H10" s="278">
        <f t="shared" si="1"/>
        <v>0</v>
      </c>
      <c r="I10" s="128"/>
    </row>
    <row r="11" spans="1:9" ht="240">
      <c r="A11" s="131">
        <v>5</v>
      </c>
      <c r="B11" s="128" t="s">
        <v>94</v>
      </c>
      <c r="C11" s="128">
        <v>20</v>
      </c>
      <c r="D11" s="128" t="s">
        <v>24</v>
      </c>
      <c r="E11" s="129"/>
      <c r="F11" s="278">
        <f t="shared" si="0"/>
        <v>0</v>
      </c>
      <c r="G11" s="130"/>
      <c r="H11" s="278">
        <f t="shared" si="1"/>
        <v>0</v>
      </c>
      <c r="I11" s="128"/>
    </row>
    <row r="12" spans="1:9" ht="156">
      <c r="A12" s="133">
        <v>6</v>
      </c>
      <c r="B12" s="128" t="s">
        <v>95</v>
      </c>
      <c r="C12" s="182">
        <v>20</v>
      </c>
      <c r="D12" s="128" t="s">
        <v>24</v>
      </c>
      <c r="E12" s="181"/>
      <c r="F12" s="279">
        <f t="shared" si="0"/>
        <v>0</v>
      </c>
      <c r="G12" s="183"/>
      <c r="H12" s="279">
        <f t="shared" si="1"/>
        <v>0</v>
      </c>
      <c r="I12" s="132"/>
    </row>
    <row r="13" spans="1:9">
      <c r="A13" s="133"/>
      <c r="B13" s="133" t="s">
        <v>32</v>
      </c>
      <c r="C13" s="133" t="s">
        <v>29</v>
      </c>
      <c r="D13" s="133" t="s">
        <v>29</v>
      </c>
      <c r="E13" s="133" t="s">
        <v>29</v>
      </c>
      <c r="F13" s="223">
        <f>SUM(F7:F12)</f>
        <v>0</v>
      </c>
      <c r="G13" s="133" t="s">
        <v>29</v>
      </c>
      <c r="H13" s="223">
        <f>SUM(H7:H12)</f>
        <v>0</v>
      </c>
      <c r="I13" s="133" t="s">
        <v>29</v>
      </c>
    </row>
  </sheetData>
  <mergeCells count="2">
    <mergeCell ref="A5:H5"/>
    <mergeCell ref="G1:I3"/>
  </mergeCells>
  <pageMargins left="0.7" right="0.7" top="0.75" bottom="0.75" header="0.3" footer="0.3"/>
  <pageSetup paperSize="9" scale="5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C3356-FA57-4AD9-909D-7C32B1ED5CB7}">
  <sheetPr>
    <pageSetUpPr fitToPage="1"/>
  </sheetPr>
  <dimension ref="A1:I11"/>
  <sheetViews>
    <sheetView view="pageBreakPreview" zoomScale="60" zoomScaleNormal="100" workbookViewId="0">
      <selection activeCell="L7" sqref="L7"/>
    </sheetView>
  </sheetViews>
  <sheetFormatPr defaultRowHeight="15"/>
  <cols>
    <col min="1" max="1" width="5.5703125" customWidth="1"/>
    <col min="2" max="2" width="57" customWidth="1"/>
    <col min="5" max="5" width="14.42578125" customWidth="1"/>
    <col min="6" max="6" width="17.5703125" customWidth="1"/>
    <col min="8" max="8" width="20.5703125" customWidth="1"/>
    <col min="9" max="9" width="26.7109375" customWidth="1"/>
  </cols>
  <sheetData>
    <row r="1" spans="1:9">
      <c r="G1" s="292" t="s">
        <v>182</v>
      </c>
      <c r="H1" s="293"/>
      <c r="I1" s="293"/>
    </row>
    <row r="2" spans="1:9">
      <c r="G2" s="293"/>
      <c r="H2" s="293"/>
      <c r="I2" s="293"/>
    </row>
    <row r="3" spans="1:9">
      <c r="G3" s="293"/>
      <c r="H3" s="293"/>
      <c r="I3" s="293"/>
    </row>
    <row r="4" spans="1:9">
      <c r="A4" s="44" t="s">
        <v>194</v>
      </c>
      <c r="B4" s="44"/>
      <c r="C4" s="44"/>
      <c r="D4" s="44"/>
      <c r="E4" s="44"/>
      <c r="F4" s="44"/>
      <c r="G4" s="44"/>
      <c r="H4" s="44"/>
      <c r="I4" s="44"/>
    </row>
    <row r="5" spans="1:9">
      <c r="A5" s="43"/>
      <c r="B5" s="43"/>
      <c r="C5" s="43"/>
      <c r="D5" s="43"/>
      <c r="E5" s="43"/>
      <c r="F5" s="43"/>
      <c r="G5" s="43"/>
      <c r="H5" s="43"/>
      <c r="I5" s="43"/>
    </row>
    <row r="6" spans="1:9" ht="49.5" customHeight="1">
      <c r="A6" s="98" t="s">
        <v>0</v>
      </c>
      <c r="B6" s="98" t="s">
        <v>130</v>
      </c>
      <c r="C6" s="98" t="s">
        <v>2</v>
      </c>
      <c r="D6" s="98" t="s">
        <v>3</v>
      </c>
      <c r="E6" s="99" t="s">
        <v>195</v>
      </c>
      <c r="F6" s="100" t="s">
        <v>175</v>
      </c>
      <c r="G6" s="98" t="s">
        <v>75</v>
      </c>
      <c r="H6" s="100" t="s">
        <v>7</v>
      </c>
      <c r="I6" s="101" t="s">
        <v>89</v>
      </c>
    </row>
    <row r="7" spans="1:9" ht="222.75" customHeight="1">
      <c r="A7" s="102">
        <v>1</v>
      </c>
      <c r="B7" s="103" t="s">
        <v>176</v>
      </c>
      <c r="C7" s="102" t="s">
        <v>14</v>
      </c>
      <c r="D7" s="102">
        <v>20</v>
      </c>
      <c r="E7" s="104"/>
      <c r="F7" s="280">
        <f>D7*E7</f>
        <v>0</v>
      </c>
      <c r="G7" s="105"/>
      <c r="H7" s="280">
        <f>F7*(G7+1)</f>
        <v>0</v>
      </c>
      <c r="I7" s="106"/>
    </row>
    <row r="8" spans="1:9">
      <c r="A8" s="310" t="s">
        <v>32</v>
      </c>
      <c r="B8" s="311"/>
      <c r="C8" s="256" t="s">
        <v>29</v>
      </c>
      <c r="D8" s="256" t="s">
        <v>29</v>
      </c>
      <c r="E8" s="257" t="s">
        <v>29</v>
      </c>
      <c r="F8" s="281">
        <f>SUM(F7)</f>
        <v>0</v>
      </c>
      <c r="G8" s="258" t="s">
        <v>29</v>
      </c>
      <c r="H8" s="281">
        <f>SUM(H7)</f>
        <v>0</v>
      </c>
      <c r="I8" s="259" t="s">
        <v>29</v>
      </c>
    </row>
    <row r="9" spans="1:9">
      <c r="A9" s="43"/>
      <c r="B9" s="43"/>
      <c r="C9" s="43"/>
      <c r="D9" s="43"/>
      <c r="E9" s="43"/>
      <c r="F9" s="43"/>
      <c r="G9" s="43"/>
      <c r="H9" s="43"/>
      <c r="I9" s="43"/>
    </row>
    <row r="10" spans="1:9">
      <c r="A10" s="43"/>
      <c r="B10" s="43"/>
      <c r="C10" s="43"/>
      <c r="D10" s="43"/>
      <c r="E10" s="43"/>
      <c r="F10" s="43"/>
      <c r="G10" s="43"/>
      <c r="H10" s="43"/>
      <c r="I10" s="43"/>
    </row>
    <row r="11" spans="1:9">
      <c r="A11" s="43"/>
      <c r="B11" s="107"/>
      <c r="C11" s="43"/>
      <c r="D11" s="43"/>
      <c r="E11" s="43"/>
      <c r="F11" s="43"/>
      <c r="G11" s="43"/>
      <c r="H11" s="43"/>
      <c r="I11" s="43"/>
    </row>
  </sheetData>
  <mergeCells count="2">
    <mergeCell ref="A8:B8"/>
    <mergeCell ref="G1:I3"/>
  </mergeCells>
  <pageMargins left="0.7" right="0.7" top="0.75" bottom="0.75" header="0.3" footer="0.3"/>
  <pageSetup paperSize="9" scale="77"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AF7FC-D55E-4889-AE3C-99FD8C76B1BD}">
  <dimension ref="A1:J26"/>
  <sheetViews>
    <sheetView view="pageBreakPreview" topLeftCell="A25" zoomScale="60" zoomScaleNormal="100" workbookViewId="0">
      <selection activeCell="H5" sqref="H5"/>
    </sheetView>
  </sheetViews>
  <sheetFormatPr defaultRowHeight="15"/>
  <cols>
    <col min="1" max="1" width="6.140625" customWidth="1"/>
    <col min="2" max="2" width="23.42578125" customWidth="1"/>
    <col min="3" max="3" width="43.140625" customWidth="1"/>
    <col min="6" max="6" width="15.7109375" customWidth="1"/>
    <col min="7" max="7" width="14.85546875" customWidth="1"/>
    <col min="9" max="9" width="16.42578125" customWidth="1"/>
    <col min="10" max="10" width="28" customWidth="1"/>
  </cols>
  <sheetData>
    <row r="1" spans="1:10">
      <c r="H1" s="292" t="s">
        <v>182</v>
      </c>
      <c r="I1" s="293"/>
      <c r="J1" s="293"/>
    </row>
    <row r="2" spans="1:10">
      <c r="H2" s="293"/>
      <c r="I2" s="293"/>
      <c r="J2" s="293"/>
    </row>
    <row r="3" spans="1:10">
      <c r="A3" s="166" t="s">
        <v>196</v>
      </c>
      <c r="H3" s="293"/>
      <c r="I3" s="293"/>
      <c r="J3" s="293"/>
    </row>
    <row r="5" spans="1:10" ht="54.75" customHeight="1">
      <c r="A5" s="134" t="s">
        <v>0</v>
      </c>
      <c r="B5" s="151" t="s">
        <v>1</v>
      </c>
      <c r="C5" s="151" t="s">
        <v>177</v>
      </c>
      <c r="D5" s="151" t="s">
        <v>97</v>
      </c>
      <c r="E5" s="151" t="s">
        <v>3</v>
      </c>
      <c r="F5" s="151" t="s">
        <v>4</v>
      </c>
      <c r="G5" s="151" t="s">
        <v>5</v>
      </c>
      <c r="H5" s="151" t="s">
        <v>75</v>
      </c>
      <c r="I5" s="151" t="s">
        <v>7</v>
      </c>
      <c r="J5" s="151" t="s">
        <v>134</v>
      </c>
    </row>
    <row r="6" spans="1:10" ht="153">
      <c r="A6" s="135">
        <v>1</v>
      </c>
      <c r="B6" s="152" t="s">
        <v>98</v>
      </c>
      <c r="C6" s="167" t="s">
        <v>99</v>
      </c>
      <c r="D6" s="152" t="s">
        <v>24</v>
      </c>
      <c r="E6" s="136">
        <v>2000</v>
      </c>
      <c r="F6" s="185"/>
      <c r="G6" s="186">
        <f>E6*F6</f>
        <v>0</v>
      </c>
      <c r="H6" s="187"/>
      <c r="I6" s="188">
        <f>G6*(1+H6)</f>
        <v>0</v>
      </c>
      <c r="J6" s="152"/>
    </row>
    <row r="7" spans="1:10" ht="153">
      <c r="A7" s="135">
        <v>2</v>
      </c>
      <c r="B7" s="153" t="s">
        <v>100</v>
      </c>
      <c r="C7" s="167" t="s">
        <v>101</v>
      </c>
      <c r="D7" s="152" t="s">
        <v>24</v>
      </c>
      <c r="E7" s="137">
        <v>600</v>
      </c>
      <c r="F7" s="185"/>
      <c r="G7" s="186">
        <f t="shared" ref="G7:G25" si="0">E7*F7</f>
        <v>0</v>
      </c>
      <c r="H7" s="187"/>
      <c r="I7" s="188">
        <f t="shared" ref="I7:I25" si="1">G7*(1+H7)</f>
        <v>0</v>
      </c>
      <c r="J7" s="152"/>
    </row>
    <row r="8" spans="1:10" ht="127.5">
      <c r="A8" s="142">
        <v>3</v>
      </c>
      <c r="B8" s="154" t="s">
        <v>102</v>
      </c>
      <c r="C8" s="168" t="s">
        <v>103</v>
      </c>
      <c r="D8" s="155" t="s">
        <v>24</v>
      </c>
      <c r="E8" s="143">
        <v>500</v>
      </c>
      <c r="F8" s="189"/>
      <c r="G8" s="186">
        <f t="shared" si="0"/>
        <v>0</v>
      </c>
      <c r="H8" s="187"/>
      <c r="I8" s="188">
        <f t="shared" si="1"/>
        <v>0</v>
      </c>
      <c r="J8" s="156"/>
    </row>
    <row r="9" spans="1:10" ht="140.25">
      <c r="A9" s="144">
        <v>4</v>
      </c>
      <c r="B9" s="157" t="s">
        <v>104</v>
      </c>
      <c r="C9" s="169" t="s">
        <v>105</v>
      </c>
      <c r="D9" s="158" t="s">
        <v>24</v>
      </c>
      <c r="E9" s="137">
        <v>50</v>
      </c>
      <c r="F9" s="185"/>
      <c r="G9" s="186">
        <f t="shared" si="0"/>
        <v>0</v>
      </c>
      <c r="H9" s="187"/>
      <c r="I9" s="188">
        <f t="shared" si="1"/>
        <v>0</v>
      </c>
      <c r="J9" s="153"/>
    </row>
    <row r="10" spans="1:10" ht="138" customHeight="1">
      <c r="A10" s="144">
        <v>5</v>
      </c>
      <c r="B10" s="157" t="s">
        <v>135</v>
      </c>
      <c r="C10" s="169" t="s">
        <v>142</v>
      </c>
      <c r="D10" s="158" t="s">
        <v>24</v>
      </c>
      <c r="E10" s="137">
        <v>10</v>
      </c>
      <c r="F10" s="185"/>
      <c r="G10" s="186">
        <f t="shared" si="0"/>
        <v>0</v>
      </c>
      <c r="H10" s="187"/>
      <c r="I10" s="188">
        <f t="shared" si="1"/>
        <v>0</v>
      </c>
      <c r="J10" s="108"/>
    </row>
    <row r="11" spans="1:10" ht="165.75">
      <c r="A11" s="144">
        <v>6</v>
      </c>
      <c r="B11" s="157" t="s">
        <v>106</v>
      </c>
      <c r="C11" s="169" t="s">
        <v>141</v>
      </c>
      <c r="D11" s="158" t="s">
        <v>24</v>
      </c>
      <c r="E11" s="137">
        <v>220</v>
      </c>
      <c r="F11" s="185"/>
      <c r="G11" s="186">
        <f t="shared" si="0"/>
        <v>0</v>
      </c>
      <c r="H11" s="187"/>
      <c r="I11" s="188">
        <f t="shared" si="1"/>
        <v>0</v>
      </c>
      <c r="J11" s="152"/>
    </row>
    <row r="12" spans="1:10" ht="114.75">
      <c r="A12" s="144">
        <v>7</v>
      </c>
      <c r="B12" s="157" t="s">
        <v>107</v>
      </c>
      <c r="C12" s="170" t="s">
        <v>108</v>
      </c>
      <c r="D12" s="158" t="s">
        <v>24</v>
      </c>
      <c r="E12" s="137">
        <v>1000</v>
      </c>
      <c r="F12" s="185"/>
      <c r="G12" s="186">
        <f t="shared" si="0"/>
        <v>0</v>
      </c>
      <c r="H12" s="187"/>
      <c r="I12" s="188">
        <f t="shared" si="1"/>
        <v>0</v>
      </c>
      <c r="J12" s="152"/>
    </row>
    <row r="13" spans="1:10" ht="153">
      <c r="A13" s="144">
        <v>8</v>
      </c>
      <c r="B13" s="157" t="s">
        <v>109</v>
      </c>
      <c r="C13" s="171" t="s">
        <v>110</v>
      </c>
      <c r="D13" s="159" t="s">
        <v>24</v>
      </c>
      <c r="E13" s="137">
        <v>50</v>
      </c>
      <c r="F13" s="185"/>
      <c r="G13" s="186">
        <f t="shared" si="0"/>
        <v>0</v>
      </c>
      <c r="H13" s="187"/>
      <c r="I13" s="188">
        <f t="shared" si="1"/>
        <v>0</v>
      </c>
      <c r="J13" s="152"/>
    </row>
    <row r="14" spans="1:10" ht="216.75">
      <c r="A14" s="145">
        <v>9</v>
      </c>
      <c r="B14" s="138" t="s">
        <v>111</v>
      </c>
      <c r="C14" s="139" t="s">
        <v>112</v>
      </c>
      <c r="D14" s="140" t="s">
        <v>24</v>
      </c>
      <c r="E14" s="137">
        <v>50</v>
      </c>
      <c r="F14" s="141"/>
      <c r="G14" s="186">
        <f t="shared" si="0"/>
        <v>0</v>
      </c>
      <c r="H14" s="187"/>
      <c r="I14" s="188">
        <f t="shared" si="1"/>
        <v>0</v>
      </c>
      <c r="J14" s="138"/>
    </row>
    <row r="15" spans="1:10" ht="178.5">
      <c r="A15" s="144">
        <v>10</v>
      </c>
      <c r="B15" s="157" t="s">
        <v>113</v>
      </c>
      <c r="C15" s="171" t="s">
        <v>114</v>
      </c>
      <c r="D15" s="158" t="s">
        <v>115</v>
      </c>
      <c r="E15" s="137">
        <v>20</v>
      </c>
      <c r="F15" s="185"/>
      <c r="G15" s="186">
        <f t="shared" si="0"/>
        <v>0</v>
      </c>
      <c r="H15" s="187"/>
      <c r="I15" s="188">
        <f t="shared" si="1"/>
        <v>0</v>
      </c>
      <c r="J15" s="152"/>
    </row>
    <row r="16" spans="1:10" ht="153">
      <c r="A16" s="144">
        <v>11</v>
      </c>
      <c r="B16" s="157" t="s">
        <v>116</v>
      </c>
      <c r="C16" s="171" t="s">
        <v>117</v>
      </c>
      <c r="D16" s="158" t="s">
        <v>24</v>
      </c>
      <c r="E16" s="137">
        <v>2500</v>
      </c>
      <c r="F16" s="185"/>
      <c r="G16" s="186">
        <f t="shared" si="0"/>
        <v>0</v>
      </c>
      <c r="H16" s="187"/>
      <c r="I16" s="188">
        <f t="shared" si="1"/>
        <v>0</v>
      </c>
      <c r="J16" s="152"/>
    </row>
    <row r="17" spans="1:10" ht="153">
      <c r="A17" s="144">
        <v>12</v>
      </c>
      <c r="B17" s="157" t="s">
        <v>118</v>
      </c>
      <c r="C17" s="171" t="s">
        <v>119</v>
      </c>
      <c r="D17" s="158" t="s">
        <v>24</v>
      </c>
      <c r="E17" s="137">
        <v>2500</v>
      </c>
      <c r="F17" s="185"/>
      <c r="G17" s="186">
        <f t="shared" si="0"/>
        <v>0</v>
      </c>
      <c r="H17" s="187"/>
      <c r="I17" s="188">
        <f t="shared" si="1"/>
        <v>0</v>
      </c>
      <c r="J17" s="152"/>
    </row>
    <row r="18" spans="1:10" ht="140.25">
      <c r="A18" s="144">
        <v>13</v>
      </c>
      <c r="B18" s="157" t="s">
        <v>120</v>
      </c>
      <c r="C18" s="169" t="s">
        <v>121</v>
      </c>
      <c r="D18" s="158" t="s">
        <v>24</v>
      </c>
      <c r="E18" s="137">
        <v>200</v>
      </c>
      <c r="F18" s="185"/>
      <c r="G18" s="186">
        <f t="shared" si="0"/>
        <v>0</v>
      </c>
      <c r="H18" s="187"/>
      <c r="I18" s="188">
        <f t="shared" si="1"/>
        <v>0</v>
      </c>
      <c r="J18" s="153"/>
    </row>
    <row r="19" spans="1:10" ht="28.5">
      <c r="A19" s="144">
        <v>14</v>
      </c>
      <c r="B19" s="157" t="s">
        <v>122</v>
      </c>
      <c r="C19" s="171" t="s">
        <v>123</v>
      </c>
      <c r="D19" s="158" t="s">
        <v>24</v>
      </c>
      <c r="E19" s="137">
        <v>2500</v>
      </c>
      <c r="F19" s="185"/>
      <c r="G19" s="186">
        <f t="shared" si="0"/>
        <v>0</v>
      </c>
      <c r="H19" s="187"/>
      <c r="I19" s="188">
        <f>G19*(1+H19)</f>
        <v>0</v>
      </c>
      <c r="J19" s="152"/>
    </row>
    <row r="20" spans="1:10" ht="153">
      <c r="A20" s="144">
        <v>15</v>
      </c>
      <c r="B20" s="157" t="s">
        <v>124</v>
      </c>
      <c r="C20" s="171" t="s">
        <v>125</v>
      </c>
      <c r="D20" s="158" t="s">
        <v>24</v>
      </c>
      <c r="E20" s="136">
        <v>2000</v>
      </c>
      <c r="F20" s="185"/>
      <c r="G20" s="186">
        <f t="shared" si="0"/>
        <v>0</v>
      </c>
      <c r="H20" s="187"/>
      <c r="I20" s="188">
        <f t="shared" si="1"/>
        <v>0</v>
      </c>
      <c r="J20" s="152"/>
    </row>
    <row r="21" spans="1:10" ht="76.5">
      <c r="A21" s="146">
        <v>16</v>
      </c>
      <c r="B21" s="108" t="s">
        <v>136</v>
      </c>
      <c r="C21" s="172" t="s">
        <v>137</v>
      </c>
      <c r="D21" s="160" t="s">
        <v>24</v>
      </c>
      <c r="E21" s="147">
        <v>500</v>
      </c>
      <c r="F21" s="190"/>
      <c r="G21" s="186">
        <f t="shared" si="0"/>
        <v>0</v>
      </c>
      <c r="H21" s="187"/>
      <c r="I21" s="188">
        <f t="shared" si="1"/>
        <v>0</v>
      </c>
      <c r="J21" s="108"/>
    </row>
    <row r="22" spans="1:10" ht="127.5">
      <c r="A22" s="148">
        <v>17</v>
      </c>
      <c r="B22" s="108" t="s">
        <v>138</v>
      </c>
      <c r="C22" s="173" t="s">
        <v>139</v>
      </c>
      <c r="D22" s="161" t="s">
        <v>24</v>
      </c>
      <c r="E22" s="149">
        <v>36</v>
      </c>
      <c r="F22" s="191"/>
      <c r="G22" s="192">
        <f t="shared" si="0"/>
        <v>0</v>
      </c>
      <c r="H22" s="187"/>
      <c r="I22" s="193">
        <f t="shared" si="1"/>
        <v>0</v>
      </c>
      <c r="J22" s="162"/>
    </row>
    <row r="23" spans="1:10" ht="25.5">
      <c r="A23" s="135">
        <v>18</v>
      </c>
      <c r="B23" s="260" t="s">
        <v>126</v>
      </c>
      <c r="C23" s="174" t="s">
        <v>127</v>
      </c>
      <c r="D23" s="160" t="s">
        <v>24</v>
      </c>
      <c r="E23" s="150">
        <v>2</v>
      </c>
      <c r="F23" s="190"/>
      <c r="G23" s="186">
        <f t="shared" si="0"/>
        <v>0</v>
      </c>
      <c r="H23" s="187"/>
      <c r="I23" s="188">
        <f t="shared" si="1"/>
        <v>0</v>
      </c>
      <c r="J23" s="163"/>
    </row>
    <row r="24" spans="1:10" ht="25.5">
      <c r="A24" s="135">
        <v>19</v>
      </c>
      <c r="B24" s="261" t="s">
        <v>140</v>
      </c>
      <c r="C24" s="176" t="s">
        <v>143</v>
      </c>
      <c r="D24" s="164" t="s">
        <v>24</v>
      </c>
      <c r="E24" s="150">
        <v>10</v>
      </c>
      <c r="F24" s="190"/>
      <c r="G24" s="186">
        <f t="shared" si="0"/>
        <v>0</v>
      </c>
      <c r="H24" s="187"/>
      <c r="I24" s="188">
        <f t="shared" si="1"/>
        <v>0</v>
      </c>
      <c r="J24" s="165"/>
    </row>
    <row r="25" spans="1:10" ht="25.5">
      <c r="A25" s="135">
        <v>20</v>
      </c>
      <c r="B25" s="152" t="s">
        <v>128</v>
      </c>
      <c r="C25" s="175" t="s">
        <v>129</v>
      </c>
      <c r="D25" s="152" t="s">
        <v>24</v>
      </c>
      <c r="E25" s="137">
        <v>4</v>
      </c>
      <c r="F25" s="185"/>
      <c r="G25" s="186">
        <f t="shared" si="0"/>
        <v>0</v>
      </c>
      <c r="H25" s="187"/>
      <c r="I25" s="188">
        <f t="shared" si="1"/>
        <v>0</v>
      </c>
      <c r="J25" s="152"/>
    </row>
    <row r="26" spans="1:10">
      <c r="A26" s="194"/>
      <c r="B26" s="195"/>
      <c r="C26" s="195" t="s">
        <v>32</v>
      </c>
      <c r="D26" s="194" t="s">
        <v>16</v>
      </c>
      <c r="E26" s="194" t="s">
        <v>16</v>
      </c>
      <c r="F26" s="194" t="s">
        <v>16</v>
      </c>
      <c r="G26" s="196">
        <f>SUM(G6:G25)</f>
        <v>0</v>
      </c>
      <c r="H26" s="197" t="s">
        <v>29</v>
      </c>
      <c r="I26" s="198">
        <f>SUM(I6:I25)</f>
        <v>0</v>
      </c>
      <c r="J26" s="199"/>
    </row>
  </sheetData>
  <mergeCells count="1">
    <mergeCell ref="H1:J3"/>
  </mergeCells>
  <pageMargins left="0.7" right="0.7" top="0.75" bottom="0.75" header="0.3" footer="0.3"/>
  <pageSetup paperSize="9" scale="47"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E738E-6CD5-40B1-9F22-39B55A963817}">
  <dimension ref="A1:I10"/>
  <sheetViews>
    <sheetView view="pageBreakPreview" zoomScale="60" zoomScaleNormal="100" workbookViewId="0">
      <selection activeCell="H7" sqref="H7:H9"/>
    </sheetView>
  </sheetViews>
  <sheetFormatPr defaultRowHeight="15"/>
  <cols>
    <col min="1" max="1" width="5.85546875" customWidth="1"/>
    <col min="2" max="2" width="46.5703125" customWidth="1"/>
    <col min="5" max="5" width="18.140625" customWidth="1"/>
    <col min="6" max="6" width="14" customWidth="1"/>
    <col min="8" max="8" width="15.5703125" customWidth="1"/>
    <col min="9" max="9" width="21.5703125" customWidth="1"/>
  </cols>
  <sheetData>
    <row r="1" spans="1:9">
      <c r="G1" s="292" t="s">
        <v>182</v>
      </c>
      <c r="H1" s="293"/>
      <c r="I1" s="293"/>
    </row>
    <row r="2" spans="1:9">
      <c r="G2" s="293"/>
      <c r="H2" s="293"/>
      <c r="I2" s="293"/>
    </row>
    <row r="3" spans="1:9">
      <c r="G3" s="293"/>
      <c r="H3" s="293"/>
      <c r="I3" s="293"/>
    </row>
    <row r="4" spans="1:9">
      <c r="A4" s="16" t="s">
        <v>197</v>
      </c>
      <c r="B4" s="54"/>
      <c r="C4" s="54"/>
      <c r="D4" s="54"/>
      <c r="E4" s="54"/>
      <c r="F4" s="54"/>
      <c r="G4" s="293"/>
      <c r="H4" s="293"/>
      <c r="I4" s="293"/>
    </row>
    <row r="5" spans="1:9">
      <c r="A5" s="54"/>
      <c r="B5" s="54"/>
      <c r="C5" s="54"/>
      <c r="D5" s="54"/>
      <c r="E5" s="54"/>
      <c r="F5" s="54"/>
      <c r="G5" s="54"/>
      <c r="H5" s="54"/>
      <c r="I5" s="54"/>
    </row>
    <row r="6" spans="1:9" ht="38.25">
      <c r="A6" s="177" t="s">
        <v>17</v>
      </c>
      <c r="B6" s="178" t="s">
        <v>130</v>
      </c>
      <c r="C6" s="178" t="s">
        <v>74</v>
      </c>
      <c r="D6" s="178" t="s">
        <v>3</v>
      </c>
      <c r="E6" s="179" t="s">
        <v>4</v>
      </c>
      <c r="F6" s="179" t="s">
        <v>5</v>
      </c>
      <c r="G6" s="180" t="s">
        <v>131</v>
      </c>
      <c r="H6" s="179" t="s">
        <v>7</v>
      </c>
      <c r="I6" s="178" t="s">
        <v>144</v>
      </c>
    </row>
    <row r="7" spans="1:9" ht="153">
      <c r="A7" s="109">
        <v>1</v>
      </c>
      <c r="B7" s="110" t="s">
        <v>132</v>
      </c>
      <c r="C7" s="109" t="s">
        <v>14</v>
      </c>
      <c r="D7" s="109">
        <v>15</v>
      </c>
      <c r="E7" s="111"/>
      <c r="F7" s="282">
        <f>D7*E7</f>
        <v>0</v>
      </c>
      <c r="G7" s="112"/>
      <c r="H7" s="282">
        <f>F7*1.08</f>
        <v>0</v>
      </c>
      <c r="I7" s="113"/>
    </row>
    <row r="8" spans="1:9" ht="127.5">
      <c r="A8" s="109">
        <v>2</v>
      </c>
      <c r="B8" s="110" t="s">
        <v>145</v>
      </c>
      <c r="C8" s="109" t="s">
        <v>14</v>
      </c>
      <c r="D8" s="109">
        <v>15</v>
      </c>
      <c r="E8" s="111"/>
      <c r="F8" s="282">
        <f>D8*E8</f>
        <v>0</v>
      </c>
      <c r="G8" s="112"/>
      <c r="H8" s="282">
        <f>F8*1.08</f>
        <v>0</v>
      </c>
      <c r="I8" s="113"/>
    </row>
    <row r="9" spans="1:9" ht="127.5">
      <c r="A9" s="109">
        <v>3</v>
      </c>
      <c r="B9" s="114" t="s">
        <v>133</v>
      </c>
      <c r="C9" s="109" t="s">
        <v>14</v>
      </c>
      <c r="D9" s="109">
        <v>50</v>
      </c>
      <c r="E9" s="111"/>
      <c r="F9" s="282">
        <f>D9*E9</f>
        <v>0</v>
      </c>
      <c r="G9" s="112"/>
      <c r="H9" s="282">
        <f>F9*1.08</f>
        <v>0</v>
      </c>
      <c r="I9" s="113"/>
    </row>
    <row r="10" spans="1:9">
      <c r="A10" s="115"/>
      <c r="B10" s="116" t="s">
        <v>32</v>
      </c>
      <c r="C10" s="116" t="s">
        <v>16</v>
      </c>
      <c r="D10" s="116" t="s">
        <v>16</v>
      </c>
      <c r="E10" s="117"/>
      <c r="F10" s="117">
        <f>SUM(F7:F9)</f>
        <v>0</v>
      </c>
      <c r="G10" s="116" t="s">
        <v>16</v>
      </c>
      <c r="H10" s="118">
        <f>SUM(H7:H9)</f>
        <v>0</v>
      </c>
      <c r="I10" s="116" t="s">
        <v>16</v>
      </c>
    </row>
  </sheetData>
  <mergeCells count="1">
    <mergeCell ref="G1:I4"/>
  </mergeCells>
  <pageMargins left="0.7" right="0.7" top="0.75" bottom="0.75" header="0.3" footer="0.3"/>
  <pageSetup paperSize="9" scale="5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9F06C-96F9-4910-AA86-654F97F4679E}">
  <dimension ref="A1:I8"/>
  <sheetViews>
    <sheetView view="pageBreakPreview" zoomScale="60" zoomScaleNormal="100" workbookViewId="0">
      <selection activeCell="F15" sqref="F15"/>
    </sheetView>
  </sheetViews>
  <sheetFormatPr defaultRowHeight="15"/>
  <cols>
    <col min="1" max="1" width="6.5703125" customWidth="1"/>
    <col min="2" max="2" width="47.7109375" customWidth="1"/>
    <col min="5" max="5" width="15.5703125" customWidth="1"/>
    <col min="6" max="6" width="13.7109375" customWidth="1"/>
    <col min="8" max="8" width="14.7109375" customWidth="1"/>
    <col min="9" max="9" width="21.42578125" customWidth="1"/>
  </cols>
  <sheetData>
    <row r="1" spans="1:9">
      <c r="G1" s="292" t="s">
        <v>182</v>
      </c>
      <c r="H1" s="293"/>
      <c r="I1" s="293"/>
    </row>
    <row r="2" spans="1:9">
      <c r="G2" s="293"/>
      <c r="H2" s="293"/>
      <c r="I2" s="293"/>
    </row>
    <row r="3" spans="1:9">
      <c r="A3" s="16" t="s">
        <v>198</v>
      </c>
      <c r="B3" s="54"/>
      <c r="C3" s="54"/>
      <c r="D3" s="54"/>
      <c r="E3" s="54"/>
      <c r="F3" s="54"/>
      <c r="G3" s="293"/>
      <c r="H3" s="293"/>
      <c r="I3" s="293"/>
    </row>
    <row r="4" spans="1:9">
      <c r="A4" s="54"/>
      <c r="B4" s="54"/>
      <c r="C4" s="54"/>
      <c r="D4" s="54"/>
      <c r="E4" s="54"/>
      <c r="F4" s="54"/>
      <c r="G4" s="54"/>
      <c r="H4" s="54"/>
      <c r="I4" s="54"/>
    </row>
    <row r="5" spans="1:9" ht="63.75" customHeight="1">
      <c r="A5" s="177" t="s">
        <v>17</v>
      </c>
      <c r="B5" s="178" t="s">
        <v>130</v>
      </c>
      <c r="C5" s="178" t="s">
        <v>74</v>
      </c>
      <c r="D5" s="178" t="s">
        <v>3</v>
      </c>
      <c r="E5" s="179" t="s">
        <v>4</v>
      </c>
      <c r="F5" s="179" t="s">
        <v>5</v>
      </c>
      <c r="G5" s="180" t="s">
        <v>131</v>
      </c>
      <c r="H5" s="288" t="s">
        <v>7</v>
      </c>
      <c r="I5" s="178" t="s">
        <v>144</v>
      </c>
    </row>
    <row r="6" spans="1:9" ht="38.25">
      <c r="A6" s="218">
        <v>1</v>
      </c>
      <c r="B6" s="219" t="s">
        <v>154</v>
      </c>
      <c r="C6" s="218" t="s">
        <v>14</v>
      </c>
      <c r="D6" s="218">
        <v>1000</v>
      </c>
      <c r="E6" s="220"/>
      <c r="F6" s="224">
        <f>D6*E6</f>
        <v>0</v>
      </c>
      <c r="G6" s="284"/>
      <c r="H6" s="283">
        <f>F6*(1+G6)</f>
        <v>0</v>
      </c>
      <c r="I6" s="286"/>
    </row>
    <row r="7" spans="1:9">
      <c r="A7" s="133"/>
      <c r="B7" s="133" t="s">
        <v>32</v>
      </c>
      <c r="C7" s="133" t="s">
        <v>16</v>
      </c>
      <c r="D7" s="133" t="s">
        <v>16</v>
      </c>
      <c r="E7" s="133" t="s">
        <v>16</v>
      </c>
      <c r="F7" s="283">
        <f>SUM(F6)</f>
        <v>0</v>
      </c>
      <c r="G7" s="285" t="s">
        <v>16</v>
      </c>
      <c r="H7" s="283">
        <f>SUM(H6)</f>
        <v>0</v>
      </c>
      <c r="I7" s="287" t="s">
        <v>16</v>
      </c>
    </row>
    <row r="8" spans="1:9">
      <c r="H8" s="267"/>
    </row>
  </sheetData>
  <mergeCells count="1">
    <mergeCell ref="G1:I3"/>
  </mergeCells>
  <pageMargins left="0.7" right="0.7" top="0.75" bottom="0.75" header="0.3" footer="0.3"/>
  <pageSetup paperSize="9" scale="5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D8AA3-FC99-4B98-BD3E-5BB1A025626A}">
  <dimension ref="A1:I12"/>
  <sheetViews>
    <sheetView view="pageBreakPreview" zoomScale="60" zoomScaleNormal="100" workbookViewId="0">
      <selection activeCell="M6" sqref="M6"/>
    </sheetView>
  </sheetViews>
  <sheetFormatPr defaultRowHeight="15"/>
  <cols>
    <col min="1" max="1" width="6.42578125" customWidth="1"/>
    <col min="2" max="2" width="48.140625" customWidth="1"/>
    <col min="5" max="5" width="15.7109375" customWidth="1"/>
    <col min="6" max="6" width="16.5703125" customWidth="1"/>
    <col min="8" max="8" width="16.140625" customWidth="1"/>
    <col min="9" max="9" width="30.85546875" customWidth="1"/>
  </cols>
  <sheetData>
    <row r="1" spans="1:9">
      <c r="H1" s="292" t="s">
        <v>182</v>
      </c>
      <c r="I1" s="293"/>
    </row>
    <row r="2" spans="1:9">
      <c r="H2" s="293"/>
      <c r="I2" s="293"/>
    </row>
    <row r="3" spans="1:9">
      <c r="A3" s="16" t="s">
        <v>199</v>
      </c>
      <c r="B3" s="54"/>
      <c r="C3" s="54"/>
      <c r="D3" s="54"/>
      <c r="E3" s="54"/>
      <c r="F3" s="54"/>
      <c r="G3" s="54"/>
      <c r="H3" s="293"/>
      <c r="I3" s="293"/>
    </row>
    <row r="4" spans="1:9">
      <c r="A4" s="54"/>
      <c r="B4" s="54"/>
      <c r="C4" s="54"/>
      <c r="D4" s="54"/>
      <c r="E4" s="54"/>
      <c r="F4" s="54"/>
      <c r="G4" s="54"/>
      <c r="H4" s="54"/>
      <c r="I4" s="54"/>
    </row>
    <row r="5" spans="1:9" ht="44.25" customHeight="1">
      <c r="A5" s="177" t="s">
        <v>17</v>
      </c>
      <c r="B5" s="178" t="s">
        <v>130</v>
      </c>
      <c r="C5" s="178" t="s">
        <v>74</v>
      </c>
      <c r="D5" s="178" t="s">
        <v>3</v>
      </c>
      <c r="E5" s="179" t="s">
        <v>4</v>
      </c>
      <c r="F5" s="179" t="s">
        <v>5</v>
      </c>
      <c r="G5" s="180" t="s">
        <v>131</v>
      </c>
      <c r="H5" s="179" t="s">
        <v>7</v>
      </c>
      <c r="I5" s="178" t="s">
        <v>144</v>
      </c>
    </row>
    <row r="6" spans="1:9" ht="153" customHeight="1">
      <c r="A6" s="218">
        <v>1</v>
      </c>
      <c r="B6" s="219" t="s">
        <v>155</v>
      </c>
      <c r="C6" s="218" t="s">
        <v>10</v>
      </c>
      <c r="D6" s="218">
        <v>20</v>
      </c>
      <c r="E6" s="220"/>
      <c r="F6" s="224">
        <f>D6*E6</f>
        <v>0</v>
      </c>
      <c r="G6" s="221"/>
      <c r="H6" s="224">
        <f>F6*1.08</f>
        <v>0</v>
      </c>
      <c r="I6" s="222"/>
    </row>
    <row r="7" spans="1:9" ht="158.25" customHeight="1">
      <c r="A7" s="225">
        <v>2</v>
      </c>
      <c r="B7" s="226" t="s">
        <v>156</v>
      </c>
      <c r="C7" s="225" t="s">
        <v>10</v>
      </c>
      <c r="D7" s="225">
        <v>20</v>
      </c>
      <c r="E7" s="227"/>
      <c r="F7" s="224">
        <f>D7*E7</f>
        <v>0</v>
      </c>
      <c r="G7" s="221"/>
      <c r="H7" s="224">
        <f>F7*1.08</f>
        <v>0</v>
      </c>
      <c r="I7" s="228"/>
    </row>
    <row r="8" spans="1:9">
      <c r="A8" s="133"/>
      <c r="B8" s="133" t="s">
        <v>32</v>
      </c>
      <c r="C8" s="133" t="s">
        <v>16</v>
      </c>
      <c r="D8" s="133" t="s">
        <v>16</v>
      </c>
      <c r="E8" s="133" t="s">
        <v>16</v>
      </c>
      <c r="F8" s="223">
        <f>SUM(F6:F7)</f>
        <v>0</v>
      </c>
      <c r="G8" s="133" t="s">
        <v>16</v>
      </c>
      <c r="H8" s="223">
        <f>SUM(H6:H7)</f>
        <v>0</v>
      </c>
      <c r="I8" s="133" t="s">
        <v>16</v>
      </c>
    </row>
    <row r="10" spans="1:9">
      <c r="A10" s="302" t="s">
        <v>181</v>
      </c>
      <c r="B10" s="302"/>
      <c r="C10" s="302"/>
      <c r="D10" s="302"/>
      <c r="E10" s="302"/>
      <c r="F10" s="302"/>
      <c r="G10" s="302"/>
      <c r="H10" s="302"/>
      <c r="I10" s="302"/>
    </row>
    <row r="11" spans="1:9">
      <c r="A11" s="302"/>
      <c r="B11" s="302"/>
      <c r="C11" s="302"/>
      <c r="D11" s="302"/>
      <c r="E11" s="302"/>
      <c r="F11" s="302"/>
      <c r="G11" s="302"/>
      <c r="H11" s="302"/>
      <c r="I11" s="302"/>
    </row>
    <row r="12" spans="1:9">
      <c r="A12" s="302"/>
      <c r="B12" s="302"/>
      <c r="C12" s="302"/>
      <c r="D12" s="302"/>
      <c r="E12" s="302"/>
      <c r="F12" s="302"/>
      <c r="G12" s="302"/>
      <c r="H12" s="302"/>
      <c r="I12" s="302"/>
    </row>
  </sheetData>
  <mergeCells count="2">
    <mergeCell ref="A10:I12"/>
    <mergeCell ref="H1:I3"/>
  </mergeCells>
  <pageMargins left="0.7" right="0.7" top="0.75" bottom="0.75" header="0.3" footer="0.3"/>
  <pageSetup paperSize="9" scale="54"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2A854-4123-4B04-AC49-FF5AF66F64C2}">
  <dimension ref="A3:I26"/>
  <sheetViews>
    <sheetView tabSelected="1" view="pageBreakPreview" zoomScale="60" zoomScaleNormal="100" workbookViewId="0">
      <selection activeCell="B15" sqref="B15"/>
    </sheetView>
  </sheetViews>
  <sheetFormatPr defaultRowHeight="15"/>
  <cols>
    <col min="1" max="1" width="5" customWidth="1"/>
    <col min="2" max="2" width="74.85546875" customWidth="1"/>
    <col min="5" max="5" width="14" customWidth="1"/>
    <col min="6" max="6" width="15" customWidth="1"/>
    <col min="8" max="8" width="14.85546875" customWidth="1"/>
    <col min="9" max="9" width="22.85546875" customWidth="1"/>
  </cols>
  <sheetData>
    <row r="3" spans="1:9">
      <c r="B3" s="313" t="s">
        <v>201</v>
      </c>
    </row>
    <row r="4" spans="1:9">
      <c r="H4" s="312" t="s">
        <v>182</v>
      </c>
      <c r="I4" s="312"/>
    </row>
    <row r="5" spans="1:9">
      <c r="A5" s="1" t="s">
        <v>200</v>
      </c>
      <c r="H5" s="312"/>
      <c r="I5" s="312"/>
    </row>
    <row r="6" spans="1:9">
      <c r="H6" s="312"/>
      <c r="I6" s="312"/>
    </row>
    <row r="8" spans="1:9" ht="48" customHeight="1">
      <c r="A8" s="229" t="s">
        <v>0</v>
      </c>
      <c r="B8" s="230" t="s">
        <v>18</v>
      </c>
      <c r="C8" s="230" t="s">
        <v>157</v>
      </c>
      <c r="D8" s="231" t="s">
        <v>3</v>
      </c>
      <c r="E8" s="232" t="s">
        <v>4</v>
      </c>
      <c r="F8" s="233" t="s">
        <v>175</v>
      </c>
      <c r="G8" s="234" t="s">
        <v>6</v>
      </c>
      <c r="H8" s="233" t="s">
        <v>79</v>
      </c>
      <c r="I8" s="230" t="s">
        <v>158</v>
      </c>
    </row>
    <row r="9" spans="1:9" ht="87.75" customHeight="1">
      <c r="A9" s="229">
        <v>1</v>
      </c>
      <c r="B9" s="235" t="s">
        <v>159</v>
      </c>
      <c r="C9" s="236" t="s">
        <v>14</v>
      </c>
      <c r="D9" s="237">
        <v>10</v>
      </c>
      <c r="E9" s="238"/>
      <c r="F9" s="289">
        <f>E9*D9</f>
        <v>0</v>
      </c>
      <c r="G9" s="239"/>
      <c r="H9" s="289">
        <f>F9*(G9+1)</f>
        <v>0</v>
      </c>
      <c r="I9" s="229"/>
    </row>
    <row r="10" spans="1:9" ht="67.5" customHeight="1">
      <c r="A10" s="229">
        <v>2</v>
      </c>
      <c r="B10" s="240" t="s">
        <v>160</v>
      </c>
      <c r="C10" s="241" t="s">
        <v>14</v>
      </c>
      <c r="D10" s="242">
        <v>6</v>
      </c>
      <c r="E10" s="238"/>
      <c r="F10" s="289">
        <f t="shared" ref="F10:F25" si="0">E10*D10</f>
        <v>0</v>
      </c>
      <c r="G10" s="239"/>
      <c r="H10" s="289">
        <f t="shared" ref="H10:H25" si="1">F10*(G10+1)</f>
        <v>0</v>
      </c>
      <c r="I10" s="229"/>
    </row>
    <row r="11" spans="1:9" ht="77.25">
      <c r="A11" s="229">
        <v>3</v>
      </c>
      <c r="B11" s="243" t="s">
        <v>161</v>
      </c>
      <c r="C11" s="241" t="s">
        <v>14</v>
      </c>
      <c r="D11" s="237">
        <v>5</v>
      </c>
      <c r="E11" s="238"/>
      <c r="F11" s="289">
        <f t="shared" si="0"/>
        <v>0</v>
      </c>
      <c r="G11" s="239"/>
      <c r="H11" s="289">
        <f t="shared" si="1"/>
        <v>0</v>
      </c>
      <c r="I11" s="229"/>
    </row>
    <row r="12" spans="1:9" ht="64.5">
      <c r="A12" s="229">
        <v>4</v>
      </c>
      <c r="B12" s="243" t="s">
        <v>162</v>
      </c>
      <c r="C12" s="241" t="s">
        <v>14</v>
      </c>
      <c r="D12" s="237">
        <v>5</v>
      </c>
      <c r="E12" s="238"/>
      <c r="F12" s="289">
        <f t="shared" si="0"/>
        <v>0</v>
      </c>
      <c r="G12" s="239"/>
      <c r="H12" s="289">
        <f t="shared" si="1"/>
        <v>0</v>
      </c>
      <c r="I12" s="244"/>
    </row>
    <row r="13" spans="1:9" ht="51.75">
      <c r="A13" s="229">
        <v>5</v>
      </c>
      <c r="B13" s="245" t="s">
        <v>163</v>
      </c>
      <c r="C13" s="246" t="s">
        <v>14</v>
      </c>
      <c r="D13" s="237">
        <v>10</v>
      </c>
      <c r="E13" s="238"/>
      <c r="F13" s="289">
        <f t="shared" si="0"/>
        <v>0</v>
      </c>
      <c r="G13" s="239"/>
      <c r="H13" s="289">
        <f t="shared" si="1"/>
        <v>0</v>
      </c>
      <c r="I13" s="229"/>
    </row>
    <row r="14" spans="1:9" ht="51.75">
      <c r="A14" s="229">
        <v>6</v>
      </c>
      <c r="B14" s="243" t="s">
        <v>164</v>
      </c>
      <c r="C14" s="241" t="s">
        <v>14</v>
      </c>
      <c r="D14" s="237">
        <v>8</v>
      </c>
      <c r="E14" s="238"/>
      <c r="F14" s="289">
        <f t="shared" si="0"/>
        <v>0</v>
      </c>
      <c r="G14" s="239"/>
      <c r="H14" s="289">
        <f t="shared" si="1"/>
        <v>0</v>
      </c>
      <c r="I14" s="229"/>
    </row>
    <row r="15" spans="1:9" ht="64.5">
      <c r="A15" s="229">
        <v>7</v>
      </c>
      <c r="B15" s="56" t="s">
        <v>202</v>
      </c>
      <c r="C15" s="241" t="s">
        <v>14</v>
      </c>
      <c r="D15" s="237">
        <v>100</v>
      </c>
      <c r="E15" s="238"/>
      <c r="F15" s="289">
        <f t="shared" si="0"/>
        <v>0</v>
      </c>
      <c r="G15" s="239"/>
      <c r="H15" s="289">
        <f t="shared" si="1"/>
        <v>0</v>
      </c>
      <c r="I15" s="229"/>
    </row>
    <row r="16" spans="1:9" ht="39">
      <c r="A16" s="229">
        <v>8</v>
      </c>
      <c r="B16" s="247" t="s">
        <v>165</v>
      </c>
      <c r="C16" s="241" t="s">
        <v>14</v>
      </c>
      <c r="D16" s="237">
        <v>300</v>
      </c>
      <c r="E16" s="238"/>
      <c r="F16" s="289">
        <f t="shared" si="0"/>
        <v>0</v>
      </c>
      <c r="G16" s="239"/>
      <c r="H16" s="289">
        <f t="shared" si="1"/>
        <v>0</v>
      </c>
      <c r="I16" s="229"/>
    </row>
    <row r="17" spans="1:9" ht="38.25">
      <c r="A17" s="229">
        <v>9</v>
      </c>
      <c r="B17" s="248" t="s">
        <v>166</v>
      </c>
      <c r="C17" s="241" t="s">
        <v>14</v>
      </c>
      <c r="D17" s="237">
        <v>200</v>
      </c>
      <c r="E17" s="238"/>
      <c r="F17" s="289">
        <f t="shared" si="0"/>
        <v>0</v>
      </c>
      <c r="G17" s="239"/>
      <c r="H17" s="289">
        <f t="shared" si="1"/>
        <v>0</v>
      </c>
      <c r="I17" s="229"/>
    </row>
    <row r="18" spans="1:9" ht="102">
      <c r="A18" s="229">
        <v>10</v>
      </c>
      <c r="B18" s="255" t="s">
        <v>168</v>
      </c>
      <c r="C18" s="241" t="s">
        <v>14</v>
      </c>
      <c r="D18" s="237">
        <v>20</v>
      </c>
      <c r="E18" s="238"/>
      <c r="F18" s="289">
        <f t="shared" si="0"/>
        <v>0</v>
      </c>
      <c r="G18" s="239"/>
      <c r="H18" s="289">
        <f t="shared" si="1"/>
        <v>0</v>
      </c>
      <c r="I18" s="229"/>
    </row>
    <row r="19" spans="1:9" ht="89.25">
      <c r="A19" s="229">
        <v>11</v>
      </c>
      <c r="B19" s="255" t="s">
        <v>169</v>
      </c>
      <c r="C19" s="241" t="s">
        <v>14</v>
      </c>
      <c r="D19" s="237">
        <v>10</v>
      </c>
      <c r="E19" s="238"/>
      <c r="F19" s="289">
        <f t="shared" si="0"/>
        <v>0</v>
      </c>
      <c r="G19" s="239"/>
      <c r="H19" s="289">
        <f t="shared" si="1"/>
        <v>0</v>
      </c>
      <c r="I19" s="229"/>
    </row>
    <row r="20" spans="1:9" ht="153">
      <c r="A20" s="229">
        <v>12</v>
      </c>
      <c r="B20" s="255" t="s">
        <v>170</v>
      </c>
      <c r="C20" s="241" t="s">
        <v>14</v>
      </c>
      <c r="D20" s="237">
        <v>10</v>
      </c>
      <c r="E20" s="238"/>
      <c r="F20" s="289">
        <f t="shared" si="0"/>
        <v>0</v>
      </c>
      <c r="G20" s="239"/>
      <c r="H20" s="289">
        <f t="shared" si="1"/>
        <v>0</v>
      </c>
      <c r="I20" s="229"/>
    </row>
    <row r="21" spans="1:9" ht="153">
      <c r="A21" s="229">
        <v>13</v>
      </c>
      <c r="B21" s="255" t="s">
        <v>171</v>
      </c>
      <c r="C21" s="241" t="s">
        <v>14</v>
      </c>
      <c r="D21" s="237">
        <v>10</v>
      </c>
      <c r="E21" s="238"/>
      <c r="F21" s="289">
        <f t="shared" si="0"/>
        <v>0</v>
      </c>
      <c r="G21" s="239"/>
      <c r="H21" s="289">
        <f t="shared" si="1"/>
        <v>0</v>
      </c>
      <c r="I21" s="229"/>
    </row>
    <row r="22" spans="1:9" ht="153">
      <c r="A22" s="229">
        <v>14</v>
      </c>
      <c r="B22" s="255" t="s">
        <v>172</v>
      </c>
      <c r="C22" s="241" t="s">
        <v>14</v>
      </c>
      <c r="D22" s="237">
        <v>10</v>
      </c>
      <c r="E22" s="238"/>
      <c r="F22" s="289">
        <f t="shared" si="0"/>
        <v>0</v>
      </c>
      <c r="G22" s="239"/>
      <c r="H22" s="289">
        <f t="shared" si="1"/>
        <v>0</v>
      </c>
      <c r="I22" s="229"/>
    </row>
    <row r="23" spans="1:9" ht="178.5">
      <c r="A23" s="229">
        <v>15</v>
      </c>
      <c r="B23" s="255" t="s">
        <v>173</v>
      </c>
      <c r="C23" s="241" t="s">
        <v>14</v>
      </c>
      <c r="D23" s="237">
        <v>10</v>
      </c>
      <c r="E23" s="238"/>
      <c r="F23" s="289">
        <f t="shared" si="0"/>
        <v>0</v>
      </c>
      <c r="G23" s="239"/>
      <c r="H23" s="289">
        <f t="shared" si="1"/>
        <v>0</v>
      </c>
      <c r="I23" s="229"/>
    </row>
    <row r="24" spans="1:9" ht="63.75">
      <c r="A24" s="229">
        <v>16</v>
      </c>
      <c r="B24" s="255" t="s">
        <v>174</v>
      </c>
      <c r="C24" s="241" t="s">
        <v>14</v>
      </c>
      <c r="D24" s="237">
        <v>20</v>
      </c>
      <c r="E24" s="238"/>
      <c r="F24" s="289">
        <f t="shared" si="0"/>
        <v>0</v>
      </c>
      <c r="G24" s="239"/>
      <c r="H24" s="289">
        <f t="shared" si="1"/>
        <v>0</v>
      </c>
      <c r="I24" s="229"/>
    </row>
    <row r="25" spans="1:9" ht="64.5">
      <c r="A25" s="229">
        <v>17</v>
      </c>
      <c r="B25" s="243" t="s">
        <v>167</v>
      </c>
      <c r="C25" s="241" t="s">
        <v>14</v>
      </c>
      <c r="D25" s="237">
        <v>15</v>
      </c>
      <c r="E25" s="238"/>
      <c r="F25" s="289">
        <f t="shared" si="0"/>
        <v>0</v>
      </c>
      <c r="G25" s="239"/>
      <c r="H25" s="289">
        <f t="shared" si="1"/>
        <v>0</v>
      </c>
      <c r="I25" s="229"/>
    </row>
    <row r="26" spans="1:9">
      <c r="A26" s="249"/>
      <c r="B26" s="250" t="s">
        <v>73</v>
      </c>
      <c r="C26" s="250"/>
      <c r="D26" s="251" t="s">
        <v>29</v>
      </c>
      <c r="E26" s="252" t="s">
        <v>29</v>
      </c>
      <c r="F26" s="290">
        <f>SUM(F9:F25)</f>
        <v>0</v>
      </c>
      <c r="G26" s="253" t="s">
        <v>29</v>
      </c>
      <c r="H26" s="290">
        <f>SUM(H9:H25)</f>
        <v>0</v>
      </c>
      <c r="I26" s="254" t="s">
        <v>29</v>
      </c>
    </row>
  </sheetData>
  <mergeCells count="1">
    <mergeCell ref="H4:I6"/>
  </mergeCells>
  <pageMargins left="0.7" right="0.7" top="0.75" bottom="0.75" header="0.3" footer="0.3"/>
  <pageSetup paperSize="9"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Nazwane zakresy</vt:lpstr>
      </vt:variant>
      <vt:variant>
        <vt:i4>1</vt:i4>
      </vt:variant>
    </vt:vector>
  </HeadingPairs>
  <TitlesOfParts>
    <vt:vector size="17" baseType="lpstr">
      <vt:lpstr>Arkusz1</vt:lpstr>
      <vt:lpstr>Arkusz2</vt:lpstr>
      <vt:lpstr>Arkusz3</vt:lpstr>
      <vt:lpstr>Arkusz4</vt:lpstr>
      <vt:lpstr>Arkusz5</vt:lpstr>
      <vt:lpstr>Arkusz6</vt:lpstr>
      <vt:lpstr>Arkusz7</vt:lpstr>
      <vt:lpstr>Arkusz8</vt:lpstr>
      <vt:lpstr>Arkusz9</vt:lpstr>
      <vt:lpstr>Arkusz10</vt:lpstr>
      <vt:lpstr>Arkusz11</vt:lpstr>
      <vt:lpstr>Arkusz12</vt:lpstr>
      <vt:lpstr>Arkusz13</vt:lpstr>
      <vt:lpstr>Arkusz14</vt:lpstr>
      <vt:lpstr>Arkusz15</vt:lpstr>
      <vt:lpstr>Arkusz16</vt:lpstr>
      <vt:lpstr>Arkusz6!Obszar_wydruku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Woźniak</dc:creator>
  <cp:lastModifiedBy>Katarzyna Królska</cp:lastModifiedBy>
  <cp:lastPrinted>2024-11-21T05:24:04Z</cp:lastPrinted>
  <dcterms:created xsi:type="dcterms:W3CDTF">2024-05-22T06:00:15Z</dcterms:created>
  <dcterms:modified xsi:type="dcterms:W3CDTF">2024-11-25T08:39:47Z</dcterms:modified>
</cp:coreProperties>
</file>