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G:\ZamPub\2024\przetargi\99-wyroby medyczne Unia cz.V\postępowanie\BM SWZ wyroby medyczne cz. V\"/>
    </mc:Choice>
  </mc:AlternateContent>
  <xr:revisionPtr revIDLastSave="0" documentId="13_ncr:1_{A81D0ECC-43C4-49B6-B8B2-5D9B309315FE}" xr6:coauthVersionLast="47" xr6:coauthVersionMax="47" xr10:uidLastSave="{00000000-0000-0000-0000-000000000000}"/>
  <bookViews>
    <workbookView xWindow="-120" yWindow="-120" windowWidth="29040" windowHeight="15720" firstSheet="4" activeTab="15" xr2:uid="{00000000-000D-0000-FFFF-FFFF00000000}"/>
  </bookViews>
  <sheets>
    <sheet name="Arkusz1" sheetId="1" r:id="rId1"/>
    <sheet name="Arkusz2" sheetId="2" r:id="rId2"/>
    <sheet name="Arkusz3" sheetId="3" r:id="rId3"/>
    <sheet name="Arkusz4" sheetId="4" r:id="rId4"/>
    <sheet name="Arkusz5" sheetId="5" r:id="rId5"/>
    <sheet name="Arkusz6" sheetId="6" r:id="rId6"/>
    <sheet name="Arkusz7" sheetId="7" r:id="rId7"/>
    <sheet name="Arkusz8" sheetId="8" r:id="rId8"/>
    <sheet name="Arkusz9" sheetId="9" r:id="rId9"/>
    <sheet name="Arkusz10" sheetId="10" r:id="rId10"/>
    <sheet name="Arkusz11" sheetId="11" r:id="rId11"/>
    <sheet name="Arkusz12" sheetId="12" r:id="rId12"/>
    <sheet name="Arkusz13" sheetId="13" r:id="rId13"/>
    <sheet name="Arkusz14" sheetId="16" r:id="rId14"/>
    <sheet name="Arkusz15" sheetId="17" r:id="rId15"/>
    <sheet name="Arkusz16" sheetId="18" r:id="rId16"/>
  </sheets>
  <definedNames>
    <definedName name="_xlnm.Print_Area" localSheetId="5">Arkusz6!$A$1:$I$24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16" l="1"/>
  <c r="H6" i="16"/>
  <c r="F7" i="16"/>
  <c r="F6" i="16"/>
  <c r="F9" i="13"/>
  <c r="H8" i="11"/>
  <c r="F8" i="11"/>
  <c r="F7" i="11"/>
  <c r="H7" i="11" s="1"/>
  <c r="H7" i="7"/>
  <c r="F7" i="7"/>
  <c r="F23" i="18" l="1"/>
  <c r="H23" i="18" s="1"/>
  <c r="F24" i="18"/>
  <c r="H24" i="18" s="1"/>
  <c r="F18" i="18"/>
  <c r="H18" i="18" s="1"/>
  <c r="F19" i="18"/>
  <c r="H19" i="18" s="1"/>
  <c r="F20" i="18"/>
  <c r="H20" i="18" s="1"/>
  <c r="F21" i="18"/>
  <c r="H21" i="18" s="1"/>
  <c r="F22" i="18"/>
  <c r="H22" i="18" s="1"/>
  <c r="F25" i="18"/>
  <c r="H25" i="18" s="1"/>
  <c r="F17" i="18"/>
  <c r="H17" i="18" s="1"/>
  <c r="F16" i="18"/>
  <c r="H16" i="18" s="1"/>
  <c r="F15" i="18"/>
  <c r="H15" i="18" s="1"/>
  <c r="F14" i="18"/>
  <c r="H14" i="18" s="1"/>
  <c r="F13" i="18"/>
  <c r="H13" i="18" s="1"/>
  <c r="F12" i="18"/>
  <c r="H12" i="18" s="1"/>
  <c r="F11" i="18"/>
  <c r="H11" i="18" s="1"/>
  <c r="F10" i="18"/>
  <c r="H10" i="18" s="1"/>
  <c r="F9" i="18"/>
  <c r="F26" i="18" l="1"/>
  <c r="H9" i="18"/>
  <c r="H26" i="18" s="1"/>
  <c r="F7" i="17" l="1"/>
  <c r="H7" i="17" s="1"/>
  <c r="F6" i="17" l="1"/>
  <c r="F8" i="7"/>
  <c r="H6" i="17" l="1"/>
  <c r="H8" i="17" s="1"/>
  <c r="F8" i="17"/>
  <c r="H8" i="7"/>
  <c r="F19" i="5"/>
  <c r="H19" i="5" s="1"/>
  <c r="F20" i="5"/>
  <c r="H20" i="5" s="1"/>
  <c r="F8" i="13"/>
  <c r="H8" i="13" s="1"/>
  <c r="G25" i="12" l="1"/>
  <c r="I25" i="12" s="1"/>
  <c r="G24" i="12"/>
  <c r="I24" i="12" s="1"/>
  <c r="G23" i="12"/>
  <c r="I23" i="12" s="1"/>
  <c r="G22" i="12"/>
  <c r="I22" i="12" s="1"/>
  <c r="G21" i="12"/>
  <c r="I21" i="12" s="1"/>
  <c r="G20" i="12"/>
  <c r="I20" i="12" s="1"/>
  <c r="G19" i="12"/>
  <c r="I19" i="12" s="1"/>
  <c r="G18" i="12"/>
  <c r="I18" i="12" s="1"/>
  <c r="G17" i="12"/>
  <c r="I17" i="12" s="1"/>
  <c r="G16" i="12"/>
  <c r="I16" i="12" s="1"/>
  <c r="G15" i="12"/>
  <c r="I15" i="12" s="1"/>
  <c r="G14" i="12"/>
  <c r="I14" i="12" s="1"/>
  <c r="G13" i="12"/>
  <c r="I13" i="12" s="1"/>
  <c r="G12" i="12"/>
  <c r="I12" i="12" s="1"/>
  <c r="G11" i="12"/>
  <c r="I11" i="12" s="1"/>
  <c r="G10" i="12"/>
  <c r="I10" i="12" s="1"/>
  <c r="G9" i="12"/>
  <c r="I9" i="12" s="1"/>
  <c r="G8" i="12"/>
  <c r="I8" i="12" s="1"/>
  <c r="G7" i="12"/>
  <c r="I7" i="12" s="1"/>
  <c r="G6" i="12"/>
  <c r="I6" i="12" s="1"/>
  <c r="I26" i="12" l="1"/>
  <c r="G26" i="12"/>
  <c r="H9" i="13" l="1"/>
  <c r="F7" i="13"/>
  <c r="H7" i="13" s="1"/>
  <c r="H10" i="13" l="1"/>
  <c r="F10" i="13"/>
  <c r="F12" i="10" l="1"/>
  <c r="H12" i="10" s="1"/>
  <c r="F11" i="10"/>
  <c r="H11" i="10" s="1"/>
  <c r="F10" i="10"/>
  <c r="H10" i="10" s="1"/>
  <c r="F9" i="10"/>
  <c r="H9" i="10" s="1"/>
  <c r="F8" i="10"/>
  <c r="H8" i="10" s="1"/>
  <c r="F7" i="10"/>
  <c r="F13" i="9"/>
  <c r="H13" i="9" s="1"/>
  <c r="F12" i="9"/>
  <c r="H12" i="9" s="1"/>
  <c r="F11" i="9"/>
  <c r="H11" i="9" s="1"/>
  <c r="F10" i="9"/>
  <c r="H10" i="9" s="1"/>
  <c r="F9" i="9"/>
  <c r="H9" i="9" s="1"/>
  <c r="F8" i="9"/>
  <c r="H8" i="9" s="1"/>
  <c r="F7" i="9"/>
  <c r="H7" i="9" s="1"/>
  <c r="F6" i="9"/>
  <c r="F13" i="10" l="1"/>
  <c r="F14" i="9"/>
  <c r="H7" i="10"/>
  <c r="H13" i="10" s="1"/>
  <c r="H6" i="9"/>
  <c r="H14" i="9" s="1"/>
  <c r="F7" i="8" l="1"/>
  <c r="F6" i="8"/>
  <c r="H6" i="8" s="1"/>
  <c r="F16" i="6"/>
  <c r="H16" i="6" s="1"/>
  <c r="F15" i="6"/>
  <c r="H15" i="6" s="1"/>
  <c r="F14" i="6"/>
  <c r="H14" i="6" s="1"/>
  <c r="F13" i="6"/>
  <c r="H13" i="6" s="1"/>
  <c r="F12" i="6"/>
  <c r="H12" i="6" s="1"/>
  <c r="F11" i="6"/>
  <c r="H11" i="6" s="1"/>
  <c r="F10" i="6"/>
  <c r="H10" i="6" s="1"/>
  <c r="F9" i="6"/>
  <c r="F8" i="6"/>
  <c r="F7" i="6"/>
  <c r="H7" i="6" s="1"/>
  <c r="F21" i="5"/>
  <c r="H21" i="5" s="1"/>
  <c r="F18" i="5"/>
  <c r="H18" i="5" s="1"/>
  <c r="F17" i="5"/>
  <c r="H17" i="5" s="1"/>
  <c r="F16" i="5"/>
  <c r="H16" i="5" s="1"/>
  <c r="F15" i="5"/>
  <c r="H15" i="5" s="1"/>
  <c r="F14" i="5"/>
  <c r="H14" i="5" s="1"/>
  <c r="F13" i="5"/>
  <c r="H13" i="5" s="1"/>
  <c r="F12" i="5"/>
  <c r="H12" i="5" s="1"/>
  <c r="F11" i="5"/>
  <c r="H11" i="5" s="1"/>
  <c r="F10" i="5"/>
  <c r="H10" i="5" s="1"/>
  <c r="F9" i="5"/>
  <c r="H9" i="5" s="1"/>
  <c r="F8" i="5"/>
  <c r="H8" i="5" s="1"/>
  <c r="F7" i="5"/>
  <c r="H7" i="5" s="1"/>
  <c r="F6" i="5"/>
  <c r="H6" i="5" s="1"/>
  <c r="F8" i="4"/>
  <c r="H8" i="4" s="1"/>
  <c r="F7" i="4"/>
  <c r="H7" i="4" s="1"/>
  <c r="F6" i="4"/>
  <c r="F9" i="4" l="1"/>
  <c r="F22" i="5"/>
  <c r="F17" i="6"/>
  <c r="H17" i="6" s="1"/>
  <c r="F8" i="8"/>
  <c r="H7" i="8"/>
  <c r="H8" i="8" s="1"/>
  <c r="H9" i="6"/>
  <c r="H22" i="5"/>
  <c r="H6" i="4"/>
  <c r="H9" i="4" s="1"/>
  <c r="G10" i="3"/>
  <c r="I10" i="3" s="1"/>
  <c r="G9" i="3"/>
  <c r="I9" i="3" s="1"/>
  <c r="G8" i="3"/>
  <c r="I8" i="3" s="1"/>
  <c r="G7" i="3"/>
  <c r="I7" i="3" s="1"/>
  <c r="G6" i="3"/>
  <c r="I6" i="3" s="1"/>
  <c r="G5" i="3"/>
  <c r="I5" i="3" s="1"/>
  <c r="G12" i="2"/>
  <c r="I12" i="2" s="1"/>
  <c r="G11" i="2"/>
  <c r="I11" i="2" s="1"/>
  <c r="G10" i="2"/>
  <c r="I10" i="2" s="1"/>
  <c r="G9" i="2"/>
  <c r="I9" i="2" s="1"/>
  <c r="G8" i="2"/>
  <c r="I8" i="2" s="1"/>
  <c r="G7" i="2"/>
  <c r="I7" i="2" s="1"/>
  <c r="F15" i="1" l="1"/>
  <c r="H15" i="1"/>
  <c r="G11" i="3"/>
  <c r="I11" i="3"/>
  <c r="I13" i="2"/>
  <c r="G13" i="2"/>
</calcChain>
</file>

<file path=xl/sharedStrings.xml><?xml version="1.0" encoding="utf-8"?>
<sst xmlns="http://schemas.openxmlformats.org/spreadsheetml/2006/main" count="531" uniqueCount="202">
  <si>
    <t>Lp</t>
  </si>
  <si>
    <t>Nazwa</t>
  </si>
  <si>
    <t>jm</t>
  </si>
  <si>
    <t>Ilość</t>
  </si>
  <si>
    <t>Cena jednostkowa netto</t>
  </si>
  <si>
    <t>Wartość netto</t>
  </si>
  <si>
    <t>VAT %</t>
  </si>
  <si>
    <t>Wartość brutto</t>
  </si>
  <si>
    <t>Nazwa oferowanego produktu /producent/ numer katalogowy</t>
  </si>
  <si>
    <t xml:space="preserve">Czujnik Masimo RD SET Inf  - dla pacjentów  3 – 20 kg, Czujnik z lekką, płaską wtyczką , bez części ruchomych, zabezpieczoną przed zalaniem, kodowaną kolorystycznie , niski profil elementów wewnętrznych, czujnik typu L z płaskim kablem o dł. 14,5 cm, pakowane folia papier. 20 sztuk w 1 op. </t>
  </si>
  <si>
    <t>op</t>
  </si>
  <si>
    <t>Czujnik Masimo RD SET Neo, &lt; 3 kg lub &gt; 40 kg, z lekką, płaską wtyczką , bez części ruchomych, zabezpieczoną przed zalaniem, kodowaną kolorystycznie , niski profil elementów wewnętrznych, czujnik typu L z płaskim kablem o dł. 14,5 cm, pakowane folia papier. 20 sztuk w 1 op.</t>
  </si>
  <si>
    <t>Czujnik Masimo RD SET TRAUMA czujnik dla noworodków, niemowląt i dzieci, waga 3-30 kg, przestawia urządzenia na najwyższą czułość, czujnik do resuscytacji, czujnik z żółtą wtyczką 20 sztuk w 1 op.</t>
  </si>
  <si>
    <t xml:space="preserve">Czujnik Masimo RD SET TRAUMA NEWBORN NEO, czujnik dla noworodków, z wagą &lt; 3kg, przestawia urządzenia na najwyższą czułość, czujnik do resuscytacji, czujnik z żółtą wtyczką 20 sztuk w 1 op. </t>
  </si>
  <si>
    <t>szt</t>
  </si>
  <si>
    <t>SUMA</t>
  </si>
  <si>
    <t>x</t>
  </si>
  <si>
    <t>Lp.</t>
  </si>
  <si>
    <t>Opis przedmiotu zamówienia</t>
  </si>
  <si>
    <t>Wymiar</t>
  </si>
  <si>
    <t>Jm</t>
  </si>
  <si>
    <t>Producent / numer katalogowy</t>
  </si>
  <si>
    <t>Dren do maski tlenowej. Wężyk ( dren ) o konstrukcji ( gwiazdka ) zapewniającej pewny przepływ nawet przy zagięciu, wykonany z materiałów nie zawierających DEHP, lateksu i poliestru, co eliminuje ryzyko wystąpienia reakcji alergicznych. Materiały spełniają wymagania norm ISO serii 10993 w zakresie biozgodności</t>
  </si>
  <si>
    <t>dług. 2,1 m</t>
  </si>
  <si>
    <t>szt.</t>
  </si>
  <si>
    <t>Maska tlenowa dla dzieci do średniej koncentracji z wężykiem. Maska wykonana z wysoko przeźroczystych materiałów pozwalających na monitorowanie zmian koloru twarzy oraz oznak życiowych pacjenta. Zastosowane materiały nie zawierajką DEHP, lateksu i poliestru, co eliminuje ryzyko wystąpienia reakcji alergicznych. Materiały spełniają wymagania norm ISO serii 10993 w zakresie biozgodności. Wężyk         ( dren ) o konstrukcji ( gwiazdka ) zapewniającej pewny przepływnawet przy zagięciu. Rozmiar : S</t>
  </si>
  <si>
    <t>dług. drenu 2,1 m</t>
  </si>
  <si>
    <t>Maska tlenowa dla dorosłych do średniej koncentracji z wężykiem. Maska wykonana z wysoko przeźroczystych materiałów pozwalających na monitorowanie zmian koloru twarzy oraz oznak życiowych pacjenta. Zastosowane materiały nie zawierajką DEHP, lateksu i poliestru, co eliminuje ryzyko wystąpienia reakcji alergicznych. Materiały spełniają wymagania norm ISO serii 10993 w zakresie biozgodności. Wężyk         ( dren ) o konstrukcji ( gwiazdka ) zapewniającej pewny przepływnawet przy zagięciu. Rozmiar : M, L i XL</t>
  </si>
  <si>
    <t>Maska aerozolowa dla dzieci. Maska wykonana z wysoko przeźroczystych materiałów pozwalających na monitorowanie zmian koloru twarzy oraz oznak życiowych pacjenta.Zastosowane materiały nie zawierajką DEHP, lateksu i poliestru, co eliminuje ryzyko wystąpienia reakcji alergicznych.Materiały spełniają wymagania norm ISO serii 10993 w zakresie biozgodności</t>
  </si>
  <si>
    <t>X</t>
  </si>
  <si>
    <r>
      <t xml:space="preserve">Zestaw do aerozoloterapii dla drosłych. Zestaw wyposazony w nebulizator generujący aerozol zawierający co najmniej 70% cząsteczek o wielkości 5 </t>
    </r>
    <r>
      <rPr>
        <sz val="9"/>
        <color rgb="FF000000"/>
        <rFont val="Calibri"/>
        <family val="2"/>
        <charset val="238"/>
      </rPr>
      <t>µ</t>
    </r>
    <r>
      <rPr>
        <sz val="9"/>
        <color rgb="FF000000"/>
        <rFont val="Arial"/>
        <family val="2"/>
        <charset val="238"/>
      </rPr>
      <t>m lub mniejszej. Zasilany od spodu z wylotem skierowanym do góry, wyraźnym oznaczeniem objetości na pojemniku, zamknięciem " na gwint " zapobiegającym przeciekom. Zestaw wykonany z wysoko przeźroczystych materiałów pozwalających na obserwację cieczy pozostającej do rozpylenia oraz monitorowanie zmian koloru twarzy oraz oznak życiowych pacjenta. Zastosowane materiały nie zawierajką DEHP, lateksu i poliestru, co eliminuje ryzyko wystąpienia reakcji alergicznych.Materiały spełniają wymagania norm ISO serii 10993 w zakresie biozgodności. Wężyk ( dren ) o konstrukcji ( gwiazdka ) zapewniającej pewny przepływ nawet przy zagięciu. Rozmiar : L i XL</t>
    </r>
  </si>
  <si>
    <t>Zestaw do aerozoloterapii dla dzieci. Zestaw wyposazony w nebulizator generujący aerozol zawierający co najmniej 70% cząsteczek o wielkości 5 µm lub mniejszej. Zasilany od spodu z wylotem skierowanym do góry, wyraźnym oznaczeniem objetości na pojemniku, zamknięciem " na gwint " zapobiegającym przeciekom. Zestaw wykonany z wysoko przeźroczystych materiałów pozwalających na obserwację cieczy pozostającej do rozpylenia oraz monitorowanie zmian koloru twarzy oraz oznak życiowych pacjenta. Zastosowane materiały nie zawierajką DEHP, lateksu i poliestru, co eliminuje ryzyko wystąpienia reakcji alergicznych.Materiały spełniają wymagania norm ISO serii 10993 w zakresie biozgodności. Wężyk ( dren ) o konstrukcji   ( gwiazdka ) zapewniającej pewny przepływ nawet przy zagięciu. Rozmar : S i M</t>
  </si>
  <si>
    <t>RAZEM</t>
  </si>
  <si>
    <t>WYMAGANIA DODATKOWE : POZYCJE od 1 do 6 OD JEDNEGO PRODUCENTA</t>
  </si>
  <si>
    <t>L.p.</t>
  </si>
  <si>
    <t>Wymiar / Rozmiar</t>
  </si>
  <si>
    <t>j.m.</t>
  </si>
  <si>
    <t>Cena jedn. netto</t>
  </si>
  <si>
    <t>Nazwa oferowanego przedmiotu/
Producent</t>
  </si>
  <si>
    <t>Dren brzuszny z mieszaniny silikonu , otwór centralny i trzy otwory boczne, jałowy</t>
  </si>
  <si>
    <t xml:space="preserve">CH18           </t>
  </si>
  <si>
    <t xml:space="preserve">CH20           </t>
  </si>
  <si>
    <t xml:space="preserve">CH22           </t>
  </si>
  <si>
    <t xml:space="preserve">CH24       </t>
  </si>
  <si>
    <t xml:space="preserve">CH26    </t>
  </si>
  <si>
    <t xml:space="preserve">CH28   </t>
  </si>
  <si>
    <t>Asortyment</t>
  </si>
  <si>
    <t>VAT (%)</t>
  </si>
  <si>
    <r>
      <t xml:space="preserve">Igły do znieczuleń podpajęczynówkowych z atraumatyczną końcówką w kształcie ostrołuku, z prowadnicą ściśle dopasowaną do rozmiaru igły, z ergonomicznym uchwytem, wskaźnikiem położenia otworu igły oraz z efektem szkła powiekszającego, uchwt kodowany kolorem z naniesioną informacją o rozmiarze w G i w mm, w rozmiarach: </t>
    </r>
    <r>
      <rPr>
        <b/>
        <sz val="10"/>
        <color rgb="FF000000"/>
        <rFont val="Arial"/>
        <family val="2"/>
        <charset val="238"/>
      </rPr>
      <t>25G x 90mm, 27G x 90mm</t>
    </r>
  </si>
  <si>
    <r>
      <t xml:space="preserve">Igły do znieczuleń podpajęczynówkowych z atraumatyczną końcówką w kształcie ostrołuku, z prowadnicą ściśle dopasowaną do rozmiaru igły, z ergonomicznym uchwytem, wskaźnikiem położenia otworu igły oraz z efektem szkła powiekszającego, uchwt kodowany kolorem z naniesioną informacją o rozmiarze w G i w mm, w rozmiarach: </t>
    </r>
    <r>
      <rPr>
        <b/>
        <sz val="10"/>
        <color rgb="FF000000"/>
        <rFont val="Arial"/>
        <family val="2"/>
        <charset val="238"/>
      </rPr>
      <t>25G x 120mm, 27G x 120mm</t>
    </r>
  </si>
  <si>
    <r>
      <t>Igły do wykonywania blokad powięziowych w rozmiarze</t>
    </r>
    <r>
      <rPr>
        <b/>
        <sz val="10"/>
        <color rgb="FF000000"/>
        <rFont val="Arial"/>
        <family val="2"/>
        <charset val="238"/>
      </rPr>
      <t xml:space="preserve"> 22Gx 50mm, 22G x 80mm oraz 21G x 110mm</t>
    </r>
    <r>
      <rPr>
        <sz val="10"/>
        <color rgb="FF000000"/>
        <rFont val="Arial"/>
        <family val="2"/>
        <charset val="238"/>
      </rPr>
      <t xml:space="preserve"> widoczna w USG. Elementy echogeniczne tworzące strukturę trzech płaszczyzn, stykających się pod kątem  90</t>
    </r>
    <r>
      <rPr>
        <vertAlign val="superscript"/>
        <sz val="10"/>
        <color rgb="FF000000"/>
        <rFont val="Arial"/>
        <family val="2"/>
        <charset val="238"/>
      </rPr>
      <t>o</t>
    </r>
    <r>
      <rPr>
        <sz val="10"/>
        <color rgb="FF000000"/>
        <rFont val="Arial"/>
        <family val="2"/>
        <charset val="238"/>
      </rPr>
      <t>, umożliwiające odbicie wiązki ultrasonograficznej od trzech powierzni, co gwarantuje widoczność końcówki igły również pod dużym kątem wprowadzania. Stryktura echogeniczna rozmieszczona równomiernie ( 360</t>
    </r>
    <r>
      <rPr>
        <vertAlign val="superscript"/>
        <sz val="10"/>
        <color rgb="FF000000"/>
        <rFont val="Arial"/>
        <family val="2"/>
        <charset val="238"/>
      </rPr>
      <t>o</t>
    </r>
    <r>
      <rPr>
        <sz val="10"/>
        <color rgb="FF000000"/>
        <rFont val="Arial"/>
        <family val="2"/>
        <charset val="238"/>
      </rPr>
      <t>) wokół igły, w dwóch segemntach po 10mm, na pierwszych 20mm. Elastyczny dren  do podawania leku zakończony złączem LuerLock.</t>
    </r>
  </si>
  <si>
    <t>Pediatryczno/ noworodkowy łącznik „martwa przestrzeń” rozciągliwy zakresie 49 – 100mm, łącznik kolankowy nieruchowy z portem 7,6 mm, zakończenia 15M-15F, pakowany pojedyńczo.</t>
  </si>
  <si>
    <t>Zestaw T  układu oddechowego o średnicy 22 mm, z nebulizatorem i drenem wewnątrz gwiazdkowym nie załamującym się o długości 180 cm. Nebulizator pojemność 10ml,wyskalowany co 2ml. Produkt mikrobiologicznie czysty, pakowany folia-folia.</t>
  </si>
  <si>
    <t xml:space="preserve">Wymiennik ciepła i wilgoci dwumembranowy z systemem antyokluzyjnym waga 9 g, zwrot wilgoci 26,1 mg H2O/L przy VT 500 ml, przestrezeń martwa 19ml, sterylny, pakowany pojedyńczo </t>
  </si>
  <si>
    <t>Filtr oddechowy mechaniczny harmonijkowy do ochrony respiratora i układów oddechowych,  o skuteczności filtracji &gt;99,9999% , opór przepływu 1,9 cm H2O przy 60L/min, waga 56g, przestrzeń martwa 120ml, złącza 22F-22M/15F, sterylny, pakowany pojedynczo.</t>
  </si>
  <si>
    <t>Filtr oddechowy przeciwwirusowy i przeciwbakteryjny z wymiennikiem ciepła i wilgoci, min.objętość oddechowa &gt;35ml, opór przepływu 1,0 cm H2O przy 10L/min, zwrot wilgoci 26,8 mg H2O/L przy VT 500ml, przestrzeń martwa 11ml, waga 11g, pakowany pojedynczo.</t>
  </si>
  <si>
    <t>Filtr oddechowy przeciwwirusowy i przeciwbakteryjny z wymiennikiem ciepła i wilgoci, sterylny, min.objętość oddechowa &gt;90ml, opór przepływu 2,2 cm H2O przy 30L/min, zwrot wilgoci 30,2 mg H2O/L przy VT 500ml, przestrzeń martwa 28ml, waga 20g, pakowany pojedynczo.</t>
  </si>
  <si>
    <t>Filtr oddechowy przeciwwirusowy i przeciwbakteryjny elektrostatyczny, sterylny dla dorosłych , min. objętość oddechowa &gt;150ml, opór przepływu 0,8 cm H2O przy 30L/min, przestrzeń martwa 42ml, waga 23g, pakowany pojedynczo.</t>
  </si>
  <si>
    <t>Filtr oddechowy przeciwwirusowy i przeciwbakteryjny elektrostatyczny z wymiennikiem ciepła i wilgoci, sterylny dla dorosłych , min. objętość oddechowa &gt;180ml, opór przepływu 1,6 cm H2O przy 30L/min, zwrot wilgoci 32,3 mg H2O/L przy VT 500ml, przestrzeń martwa 57ml, waga 31g, pakowany pojedynczo.</t>
  </si>
  <si>
    <t>Układy oddechowe 15 mm do respiratorów z zakończeniami typu dorosłego 22mm z pojedynczą spiralą grzejną z  zakończeniami typu koniczynka. Jednorazowy pediatryczny układ oddechowy kompatybilny z respiratorem Avea. Do użytku z nawilżaczem F&amp;P MR 850 lub 730. Układ składający się z: ramie wdechowe do komory nawilżacza o długości 50 cm, długość ramienia wdechowego 110 cm + 50 cm, drugie ramię wydechowe o dł. 160cm z pułapką wodną. Zakończenia rur 22F od respiratora i 22M/15F od pacjenta. Rury połączone Y z portami. W zestawie komora automatycznie napełniająca się ze zintegrowanym drenem i osłonką przeciw oparzeniową. Dodatkowo łączniki proste: 22M-22M/15F; 22M-22M; 10F-15M; kapturek zabezpieczający, Pakowany pojedynczo.</t>
  </si>
  <si>
    <t>Układ oddechowy 10mm noworodkowy do respiratorów do niskich przepływów &lt;4L/min z pojedynczą spiralą grzejną z zakończeniami typu koniczynka, do użytku z nawilżaczem F&amp;P MR 850 lub 730. Układ składający się z: ramię wdechowe podgrzewane o długości 160 cm z portem do pomiaru temperatury, ramię dodatkowe do komory nawilżacza, ramię wydechowe o długości 160 cm z pułapką wodną. Rury połączone Y  z portem 7,6 mm. W zestawie komora automatycznie napełniająca się ze zintegrowanym drenem i osłonką przeciw oparzeniową. Dodatkowo łączniki proste: 15M-8,5F, 22M/15F-22M, 22F-15F.Pakowany pojedynczo.</t>
  </si>
  <si>
    <t xml:space="preserve">Przestrzeń martwa z łacznikiem kątowym podwójnie obrotowym i portem do odsyssania 7,6 mm zamykany zatrzaskowym korkiem, o regulowanej długości 7-15 cm, złącza 22F-22M/15F, przestrzeń martwa 23-47 ml. Pakowana pojedyńczo </t>
  </si>
  <si>
    <t>Cena jadnostkowa netto</t>
  </si>
  <si>
    <t>Ostro tępe proste nożyczki chirurgiczne 14,5 cm. Sterylne jednorazowe narzędzia chirurgiczne wykonane z matowionej stali nierdzewnej a' 25 sztuk w dyspenserze. Symbol graficzny "do jednorazowego użycia" zgodnie z normą EN 980 umieszczony w sposób trwały na jednej stronie narzędzia. Dodaktowo narzędzie ma posiadać kolorowe oznakowanie ułatwiające odróżnienie od narzędzi wielorazowych oraz deklarację nieszkodliwości toksykologicznej kolorowego oznakowania dla ludzi. Wyrób zgodny z Dyrektywą UE 93/42/EWG. Wyrób medyczny klasa IIa reguła 6. Każde narzędzia pakowane indywidualnie w opakowanie blister z kartą kontrolną w postaci naklejki.</t>
  </si>
  <si>
    <t xml:space="preserve">Ostro ostre proste nożyczki chirurgiczne 13 cm. Sterylne jednorazowe narzędzia chirurgiczne wykonane z matowionej stali nierdzewnej a' 25 sztuk w dyspenserze. Symbol graficzny "do jednorazowego użycia" zgodnie z normą EN 980 umieszczony w sposób trwały na jednej stronie narzędzia. Dodaktowo narzędzie ma posiadać kolorowe oznakowanie ułatwiające odróżnienie od narzędzi wielorazowych oraz deklarację nieszkodliwości toksykologicznej kolorowego oznakowania dla ludzi. Wyrób zgodny z Dyrektywą UE 93/42/EWG. Wyrób medyczny klasa IIa reguła 6. Każde narzędzia pakowane indywidualnie w opakowanie blister z kartą kontrolną w postaci naklejki. </t>
  </si>
  <si>
    <t xml:space="preserve">Tepo tępe proste nożyczki chirurgiczne 14,5 cm. Sterylne jednorazowe narzędzia chirurgiczne wykonane z matowionej stali nierdzewnej a' 25 sztuk w dyspenserze. Symbol graficzny "do jednorazowego użycia" zgodnie z normą EN 980 umieszczony w sposób trwały na jednej stronie narzędzia. Dodaktowo narzędzie ma posiadać kolorowe oznakowanie ułatwiające odróżnienie od narzędzi wielorazowych oraz deklarację nieszkodliwości toksykologicznej kolorowego oznakowania dla ludzi. Wyrób zgodny z Dyrektywą UE 93/42/EWG. Wyrób medyczny klasa IIa reguła 6. Każde narzędzia pakowane indywidualnie w opakowanie blister z kartą kontrolną w postaci naklejki. </t>
  </si>
  <si>
    <t>Pęseta chirurgiczna typu Adson prosta 12 cm. Sterylne jednorazowe narzędzia chirurgiczne wykonane z matowionej stali nierdzewnej a' 25 sztuk w dyspenserze. Symbol graficzny "do jednorazowego użycia" zgodnie z normą EN 980 umieszczony w sposób trwały na jednej stronie narzędzia .   Dodaktowo narzędzie ma posiadać kolorowe oznakowanie ułatwiające odróżnienie od narzędzi wielorazowych oraz deklarację nieszkodliwości toksykologicznej kolorowego oznakowania dla ludzi. Wyrób zgodny z Dyrektywą UE 93/42/EWG.Wyrób medyczny klasa IIa reguła 6. Każde narzędzia pakowane indywidualnie w opakowanie blister z kartą kontrolną w postaci naklejki. Sterylizacja EO.</t>
  </si>
  <si>
    <t>Zestaw do zakładania szwów w składzie :
 1 x kleszczyki plastikowe typu Kocher 14 cm ,
 1 x pęseta metalowa chirurgiczna typu Adson 12 cm,
 6 x tampony gazowe średniej wielkości ,
 1 x igłotrzymacz, 
 1 x nożyczki metalowe ostre/ostre 11,6 cm, 
 1 strzykawka typu Luer – Lock 10 ml, opakowana,
 1 x igła 1,2 mm x 40 mm, 18 G, różowa , opakowana ,
 1 x igła 0,8 mm x 40 mm, 21 G, zielona , opakowana ,
 1 x serweta barierowa, włókninowa 50 cm x 50 cm, z otworem przylepnym o   średnicy 5 cm x10 cm ; 
 1 x serweta barierowa, włókninowa , nieprzylepna 60 cm x 60 cm , 
    Zestaw zapakowany w opakowanie typu blister , w kształcie tacki z  3  wgłębieniami, która , może służyć jako nerka</t>
  </si>
  <si>
    <t>Jednorazowe, sterylne, wykonane z matowionej szczotkowanej stali nierdzewnej nożyczki 9.5 cm. Symbol graficzny "do jednorazowego użycia" zgodnie z normą EN ISO 15223-1:2016 umieszczony w sposób trwały i nieusuwalny oraz dodatkowo narzędzie obustronnie obszarowo oznaczone kolorystycznie dla wyraźnego odróżnienia jako jednorazowe (wymagana deklaracja nieszkodliwości toksykologicznej farby). Każde narzędzie pakowane indywidualnie w blister z kartą kontrolną w postaci naklejki do przeklejenia do dokumentacji medycznej. Sterylizacja EO, data przydatności do użycia - 5 lat od daty sterylizacji. Opakowanie zbiorcze typu dyspenser. opakowanie : 25 szt/op</t>
  </si>
  <si>
    <t>Ostro ostre nozyczki 13 cm, jednorazowe, sterylne, wykonane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(wymagana deklaracja nieszkodliwości toksykologicznej farby). Każde narzędzie pakowane indywidualnie w blister z kartą kontrolną w postaci naklejki do przeklejenia do dokumentacji medycznej. Sterylizacja EO, data przydatności do użycia - 5 lat od daty sterylizacji. Opakowanie zbiorcze typu dyspenser. opakowanie: 25 szt/op</t>
  </si>
  <si>
    <t>Nożyczki Iris proste 11,5cm, jednorazowe, sterylne, wykonane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(wymagana deklaracja nieszkodliwości toksykologicznej farby). Każde narzędzie pakowane indywidualnie w blister z kartą kontrolną w postaci naklejki do przeklejenia do dokumentacji medycznej. Sterylizacja EO, data przydatności do użycia - 5 lat od daty sterylizacji. Opakowanie zbiorcze typu dyspenser. opakowanie : 25 szt/op</t>
  </si>
  <si>
    <t>Pęseta anatomiczna typu Adson prosta 12 cm, jednorazowa, sterylna, wykonana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Każde narzędzie pakowane indywidualnie w blister z kartą kontrolną w postaci naklejki do przeklejenia do dokumentacji medycznej. Sterylizacja EO, data przydatności do użycia - 5 lat od daty sterylizacji. Opakowanie zbiorcze typu dyspenser a'25 szt/op    </t>
  </si>
  <si>
    <t>Nożyczki opatrunkowe 16 cm, jednorazowe, sterylne, wykonana z matowionej szczotkowanej stali nierdzewnej, wyrób medyczny zgodny z Dyrektywą UE 93/42/EWG klasy IIa. Symbol graficzny "do jednorazowego użycia" zgodnie z normą EN ISO 15223-1:2016 umieszczony w sposób trwały i nieusuwalny oraz dodatkowo narzędzie obustronnie obszarowo oznaczone kolorystycznie dla wyraźnego odróżnienia jako jednorazowe. Każde narzędzie pakowane indywidualnie w blister z kartą kontrolną w postaci naklejki do przeklejenia do dokumentacji medycznej. Sterylizacja EO, data przydatności do użycia - 5 lat od daty sterylizacji. Opakowanie zbiorcze typu dyspenser a'20 szt</t>
  </si>
  <si>
    <t xml:space="preserve">RAZEM </t>
  </si>
  <si>
    <t>J.m.</t>
  </si>
  <si>
    <t>VAT%</t>
  </si>
  <si>
    <t>Producent/                                      Nazwa oferowanego przedmiotu/
Kod katalogowy</t>
  </si>
  <si>
    <t>Szczotka chirurgiczna do mycia rąk i przedramion bez detergentu, sterylizowana radiacyjnie wykonana z polietylenu.( z jednej strony szczotki zróżnicowana długość włosia-krótsze pośrodku, dłuższe na zewnątrz , z drugiej strony gąbka o gęstości min 22kg/m3), dodatkowo czyścik do paznokci o rozmiarach 8x5x4 cm, pakowane po 30 szt/op w karton służący jako podajnik, pasujący do dozowników BD będących na wyposażenia zamawiającego</t>
  </si>
  <si>
    <t>Szczotka chirurgiczna do mycia rąk i przedramion ze środkiem dezynfekującym ,  wykonana z polietylenu.( z jednej strony szczotki polietylenowe szczecinki jednakowej długości , z drugiej strony gąbka poliuretanowa nasączona 4% roztworem CHG)  dodatkowo czyścik do paznokci o rozmiarach 8x5x4 cm, pakowane po 40 szt/op w karton służący jako podajnik, pasujący do dozowników BD będących na wyposażenia zamawiającego</t>
  </si>
  <si>
    <t xml:space="preserve">Wartość brutto </t>
  </si>
  <si>
    <t xml:space="preserve">Jednorazowy , noworodkowy układ oddechowy do n CPAP. Odcinek oddechowy podgrzewany , linia proksymalna, komora nawilżacza, generator,przyłacze pacjenta,trzy końcówki donosowe S,M,L.Kompatybilny  z adapterem grzałki nawilżacza AIRcon-WILAmed </t>
  </si>
  <si>
    <t>Czapeczka do mocowania układu pacjentaWILAAbonnet ,rozmiar 1-6</t>
  </si>
  <si>
    <t>Maseczka n CPAP S,M,L</t>
  </si>
  <si>
    <t>Kaniula HFC Infant Comfort Soft Plus , adapter 15 mm i 22mm (do 7 L/min)</t>
  </si>
  <si>
    <t>Kaniula HFC Neonatal Comfort Soft Plus , adapter 15 mm i 22mm (do 7 L/min)</t>
  </si>
  <si>
    <t>Kaniula HFC Pediatric Comfort Soft Plus , adapter 15 mm i 22mm (do 7 L/min)</t>
  </si>
  <si>
    <t>Kaniula HFC Premature Comfort Soft Plus , adapter 15 mm i 22mm (do 7 L/min)</t>
  </si>
  <si>
    <t xml:space="preserve">Plaster do mocowania kaniul hydrokoloidowy w kształcie litery H z dwoma rzepami do mocowania kaniul HFNC Septal H dostępny w minimum 3 rozmiarach: wczesniak, noworodek, niemowlak </t>
  </si>
  <si>
    <t>Jedn.</t>
  </si>
  <si>
    <t>Nazwa/Numer katalogowy/Producent</t>
  </si>
  <si>
    <t>Generator nCPAP jednorazowego użytku do układów oddechowych pacjenta do respiratora z funkcją Ncpap, konstrukcja przyłącza minimalizuje występowanie w przyłączu martwych przestrzeni poprzez oddzielenie przepływu wdechowego i wydechowego; przyłącze z możliwością regulacji kąta nachylenia w miejscu mocowania końcówek donosowych i maseczek.  W komplecie stożkowy klin z pianki, w którym umieszczany jest generator nCPAP. Posiadający otwór odpowiadający średnicy przewodu
generatora nCPAP mocowany wraz z generatorem nCPAP  na czapeczce.Klin piankowy zapewniający optymalną izolację pomiędzy systemem rurowym a generatorami nCPAP; zwiekszający stabliność całego układu;</t>
  </si>
  <si>
    <t xml:space="preserve">Silikonowe końcówki donosowe do zamocowania przy adapterze/przyłączu przystosowane rozmiarami dla noworodków od 500g wagi ciała, strona końcówki skierowana do pacjenta wyprofilowana owalnie, wpustki donosowe, bardzo miękkie, taliowane.
Rozm. XS, S, M,Mw, L, Lw, XL.
</t>
  </si>
  <si>
    <t xml:space="preserve">Silikonowe maseczki oddechowe do zamocowania przy adapterze/przyłączu przystosowane rozmiarami dla noworodków od 500g wagi ciała. Występujące w sześciu rozmiarach XS,S, M, L,L+ XL.(rozmiar XL w komplecie z dodatkową tasiemką)
</t>
  </si>
  <si>
    <t xml:space="preserve">Czapeczki jednorazowego użytku wyposażone w dwa rzepy umożliwiające mocowanie klinu piankowego i przyłącza/generatora. W zestawie pakowany komplet tasiemek do mocowania końcówek donosowych i maseczek. Czapeczki wykonane z materiału umożliwiającego przymocowanie rzepów tasiemek w dowolnym punkcie czapeczki. .Każdy rozmiar oznaczony kolorem.
Rozm. XXS, XS, S, M, L, XL, XXL, XXXL.
</t>
  </si>
  <si>
    <t>Układ oddechowy uniwersalny , jednorazowego użytku do większości modeli respiratorów, posiadający spiralną grzałkę w drenie na linii wdechowej o dł. 110 cm wraz z dodatkowym odcinkiem niepodgrzewanym o dł. 30 cm i pułapkę wodną na linii wydechowej: z dwoma kolorami rur odróżniającymi wdech i wydech; w kpl. dren proksymalny o dł. 1,9 m; część Y obrotowa z możliwością odłączenia co pozwala na zastosowanie funkcji CPAP w respiratorze,  oraz posiadająca wejście do podawania surfaktantu; posiadający kpl. adapterów umożliwiających stosowanie układu do różnych typów respiratorów. Przepływ gazów poniżej 4L/min. Przekrój linii wdechowej i wydechowej  10 mm. Wejście w grzałce musi zawierać trójkątne wcięcie, takie aby umożliwiło podłączenie czujnika temp. stosowanego również do modelu nawilżacza MR850 firmy Fisher&amp;Paykel. Opakowanie foliowe musi także zawierać komorę samo napełniającą się wodą, wyposażoną w dwa pływaki odpowiedzialne za prawidłowy poziom wody w komorze oraz dren do nakłucia butelki z wodą z odpowietrznikiem. Komora wraz z układem pakowana w jednym opakowaniu foliowym.</t>
  </si>
  <si>
    <t>Filtr mechaniczny zapewnia 99,99999% skuteczności filtracji bakteryjnej i 99,997% skuteczności filtracji wirusów. Hydrofobowa membrana filtrująca pomaga zapobiegać zanieczyszczeniu krzyżowemu przez kropelki w aerozolu. Port końcowo-wydechowy do pobierania próbek CO2 zapewnia wygodny dostęp do wydychanych gazów. Przetestowano pod kątem skuteczności filtracji HIV, wirusowego zapalenia wątroby typu C i TBC, aby zapewnić wydajność. Materiały filtracyjne zatrzymują ciepło i wilgoć z wydychanych gazów, aby ogrzać i nawilżać wdychane gazy. Lekka, kompaktowa konstrukcja zmniejsza martwą przestrzeń. Filtry są dostarczane czyste, pakowane pojedynczo i gotowe do użycia</t>
  </si>
  <si>
    <t>VAT [%]</t>
  </si>
  <si>
    <t>j. m.</t>
  </si>
  <si>
    <t xml:space="preserve">Kleszcze endoskopowe </t>
  </si>
  <si>
    <t>Kleszcze biopsyjne jednorazowego użytku, w powleczeniu PE, z markerami głębokości widocznymi w obrazie endoskopowym, łyżeczki o długości 3,86mm, rozwarciu 8mm. Łyżeczki owalne gładkie z igłą. Długość 1600mm - przy średnicy narzędzia 2,3mm. Kolor powleczenia zielony. Kleszcze z funkcją biopsji stycznych. Pakowane pojedynczo, w zestawie 4 etykiety samoprzylepne do dokumentacji z nr katalogowym, nr LOT, datą ważności oraz danymi producenta. Opakowanie handlowe = 10 sztuk.</t>
  </si>
  <si>
    <t>Kleszcze endoskopowe</t>
  </si>
  <si>
    <t>Kleszcze biopsyjne jednorazowego użytku, w powleczeniu PE, z markerami głębokości widocznymi w obrazie endoskopowym, łyżeczki o długości 3,86mm, rozwarciu 8mm. Łyżeczki owalne gładkie z igłą. Długość 2300mm - przy średnicy narzędzia 2,3mm. Kolor powleczenia niebieski. Kleszcze z funkcją biopsji stycznych. Pakowane pojedynczo, w zestawie 4 etykiety samoprzylepne do dokumentacji z nr katalogowym, nr LOT, datą ważności oraz danymi producenta. Opakowanie handlowe = 10 sztuk.</t>
  </si>
  <si>
    <t xml:space="preserve">Kleszcze chwytające </t>
  </si>
  <si>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</si>
  <si>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Kleszcze endoskopowe standardowe średnica 1,8 mm</t>
  </si>
  <si>
    <t>Kleszcze biopsyjne jednorazowego użytku, w powleczeniu PE, z markerami głębokości widocznymi w obrazie endoskopowym, łyżeczki o długości 3,21mm, rozwarciu 5mm. Łyżeczki owalne: gładkie. Dostępne w długościach: 1600mm - przy średnicy narzędzia 1,8mm. Pakowane pojedynczo, w zestawie 4 etykiety samoprzylepne do dokumentacji z nr katalogowym, nr LOT, datą ważności oraz danymi producenta. Opakowanie handlowe = 10 sztuk.</t>
  </si>
  <si>
    <t>Pętle do polipektomii owalne obrotowe</t>
  </si>
  <si>
    <t>Pętla z siatką chwytającą</t>
  </si>
  <si>
    <t xml:space="preserve">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
</t>
  </si>
  <si>
    <t xml:space="preserve">Igła do ostrzykiwań </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</si>
  <si>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pdwójnym kątem dla zwiększenia ostrości narzędzia. Opakowanie handlowe = 10 sztuk.</t>
  </si>
  <si>
    <t>Klipsownica hemostatyczna</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</si>
  <si>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</si>
  <si>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Zestaw do opaskowania żylaków przełyku</t>
  </si>
  <si>
    <t>Zestaw do opaskowania żylaków przełyku, jednorazowego użytku, składający się z nasadki na endoskop zawierającej 7 opasek czarnych oraz głowicy z nicią o długości 1650mm do zrzucania opasek połączoną fabrycznie z pokrętłem działającym w dwóch kierunkach i pokrętłem do napinania nici, nasadka z nicią do zrzucania opasek łączona przez przełożenie pętli za pętlę, w głowicy port z łącznikiem Luer-Lock do przepłukiwania miejsca obliteracji, zrzucenie gumki zasygnalizowane mechanicznie i dźwiękowo. Współpracuje z minimalnym kanałem roboczym 9,3mm. Opakowanie handlowe = 1 zestaw.</t>
  </si>
  <si>
    <t>zest.</t>
  </si>
  <si>
    <t>Szczoteczka długa 6mm x 6mm</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</si>
  <si>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</si>
  <si>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Szczoteczka długa 5mm x 10mm</t>
  </si>
  <si>
    <t>Szczotka jednorazowego użytku do czyszczenia endoskopu. Dwustronna o średnicy drutu prowadzącego 1,7mm ze średnicą włosia 5mm i 10mm przy długości narzędzia 2300mm. Na końcach szczotki plastikowe kulki chroniace kanał endoskopu przed zarysowaniami. Szczotka współpracująca z minimalnym kanałem roboczym 2,8mm. Pakowane pojedynczo, w zestawie 4 etykiety samoprzylepne do dokumentacji z nr katalogowym, nr LOT, datą ważności oraz danymi producenta. Opakowanie handlowe = 50 sztuk.</t>
  </si>
  <si>
    <t>Szczoteczka do czyszczenia gniazd zaworów</t>
  </si>
  <si>
    <t>Szczoteczka do czyszczenia gniazd zaworów: jednorazowego użytku, dwustronna, o średnicy włosia po obu końcach 5mm i 10mm; uchwyt w części środkowej; długość narzędzia 150-160mm. Na końcach szczotki plastikowe kulki chroniące kanał endoskopu przed zarysowaniami. Pakowane pojedynczo, w zestawie 3 etykiety samoprzylepne do dokumentacji z nr katalogowym, nr LOT, datą ważności oraz danymi producenta. Opakowanie handlowe = 100 sztuk.</t>
  </si>
  <si>
    <t>Gąbka do mycia endoskopów</t>
  </si>
  <si>
    <t>Gąbka do mycia endoskopu, długość 125mm, średnica 50mm.</t>
  </si>
  <si>
    <t>Ustnik gastroskopowy</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</si>
  <si>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</si>
  <si>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Kleszcze wielorazowe</t>
  </si>
  <si>
    <t>Kleszcze biopsyjne wielorazowe, łyżeczki gładkie z igłą, długość robocza 1600 mm.</t>
  </si>
  <si>
    <t>Zawór Olympus</t>
  </si>
  <si>
    <t>Zestaw jednorazowych zaworów ssący + woda powietrze do aparatu Olympus</t>
  </si>
  <si>
    <t>Opis przedmiotu</t>
  </si>
  <si>
    <t>Stawka VAT (%)</t>
  </si>
  <si>
    <t>Zgłębnik  G-Tube z portem żywieniowym typu ENFit wykonany z miękkiego silikonu. Centymetrowa podziałka na zgłębniku ułatwiająca kontrolę zakładania. Część zgłębnika znajdująca się w balonie ma pasmo widoczne w promieniach RTG. Dodatkowe dwa boczne otwory na końcu zgłębnika. Specjalny kształt i budowa zewnętrznego talerzyka zapewniąjąca pacjentowi komfort i ułatwia pielęgnację skóry wokół przetoki. Koniec dłuższy ma dwa wejścia do podawania diety i napełniania balonu mocującego. Wolny od DEHP (rozmiary Ch 14, 18, długość ok. 23 cm).</t>
  </si>
  <si>
    <t>Zgłębnik z łącznikiem ENFit przeznaczony do żywienia dożołądkowego lub doljelitowego. Zaleca się wymianę co 6 tygodni. Zgłębnik łączy się z opakowaniem diety poprzez zestawy Flocare. Wykonany z miękkiego poliuretanu. Centymetrowa podziałka umożliwia kontrolowanie długości wprowadzonego zgłębnika. Dołączona prowadnica ułatwia zkładanie. Koniec dalszy ma dwa boczne otwory. Trzy linie kontrastujące w promieniach RTG. Rozmiary Ch8/110,Ch10/110,Ch12/110</t>
  </si>
  <si>
    <t xml:space="preserve">Nazwa oferowanego produktu /producent/ numer katalogowy </t>
  </si>
  <si>
    <t>Pętla do polipektomii COLD</t>
  </si>
  <si>
    <t>Ustnik pediatryczny</t>
  </si>
  <si>
    <t xml:space="preserve">Ustnik endoskopowy z otworem centralnym o wymiarach 16x20 mm, ze wstepnie założoną po jednej stronie gumką tekstylną. Nie zawiera lateksu. Pakowany pojedynczo, z oznaczeniem nr katalogowego, LOT, datą produkcji oraz danymi producenta. </t>
  </si>
  <si>
    <t>Pułapka dwukomorowa na ssak</t>
  </si>
  <si>
    <t xml:space="preserve">Pułapka dwukomorowa na ssak, jednorazowego użytku; o długości silikonowej rurki 150mm, z dwoma szufladkami z rękojeściami w kolorze zielonym i niebieskim. Pakowana pojedynczo, sterylna, z urządzeniem do usuwania pobranego materiału z szufladek, każde opakowanie zawiera 4 etykiety samoprzylepne do dokumentacji z nr katalogowym, nr LOT, datą ważności oraz danymi producenta. Opakowanie handlowe = 20 sztuk. </t>
  </si>
  <si>
    <t>Elektroda bierna</t>
  </si>
  <si>
    <r>
      <t xml:space="preserve">Pętla do polipektomii jednorazowego użytku z </t>
    </r>
    <r>
      <rPr>
        <b/>
        <sz val="10"/>
        <rFont val="Arial"/>
        <family val="2"/>
        <charset val="238"/>
      </rPr>
      <t>funkcją rotacji</t>
    </r>
    <r>
      <rPr>
        <sz val="10"/>
        <color theme="1"/>
        <rFont val="Arial"/>
        <family val="2"/>
        <charset val="238"/>
      </rPr>
      <t>,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r>
  </si>
  <si>
    <t>Pętla do polipektomii jednorazowego uzytku, pleciona, drut o średnicy 0,24 mm dla średnicy otwarcia 10 mm i 15 mm. Narzędzie ze skalowaną rękojeścią. Długość narzędzia 2300 mm, średnica osłonki 2,4 mm. Pakowane pojedyńczo, w zetawie 4 etykiety samoprzylepne do dokumentacji z nr katalogowym, nr LOT, datą ważności oraz danymi producenta. Opakowaniehandlowe = 10 szt</t>
  </si>
  <si>
    <t>Elektroda bierna dzielona do elektrokoagulacji opak 5szt</t>
  </si>
  <si>
    <t>Nazwa oferowanego produktu/ producent/ numer katalogowy</t>
  </si>
  <si>
    <t>Zgłębnik z łącznikiem ENFit przeznaczony do żywienia dożołądkowego lub doljelitowego. Zaleca się wymianę co 6 tygodni. Zgłębnik łączy się z opakowaniem diety poprzez zestawy Flocare. Wykonany z miękkiego poliuretanu. Centymetrowa podziałka umożliwia kontrolowanie długości wprowadzonego zgłębnika. Dołączona prowadnica ułatwia zkładanie. Koniec dalszy ma dwa boczne otwory. Trzy linie kontrastujące w promieniach RTG. Rozmiary Ch06/60</t>
  </si>
  <si>
    <t>Układ oddechowy składający się z dwóch rur 22mm o długości 160 cm gładkich w środku karbowanych na zewnątrz, z łącznikem Y i kapturekim zabezpieczjącym. Złącza od strony respiratora 22F miękkie Flex; od strony pacjenta 22M/15F, sterylny, pakowany pojedyńczo.</t>
  </si>
  <si>
    <t>Układ oddechowy składający się z dwóch rur 15 mm o długości 160 cm gładkich w środku karbowanych na zewnątrz, z łącznikem Y i kapturekim zabezpieczjącym. Złącza od strony respiratora 22F miękkie Flex; od strony pacjenta 22M/15F, pakowany pojedyńczo.</t>
  </si>
  <si>
    <t xml:space="preserve">Komora do nawilżacza automatycznie napełniająca się ze zintegrowanym drenem i osłonką przeciw oparzeniową </t>
  </si>
  <si>
    <t>Jednorazowy układ oddechowy dla dorosłych 22mm z rur karbowanych z PP rozciągliwych skompresowanych o długości 40-300 cm połączonych Y,łącznik kątowy z portem luer lock, , bez lateksu. System Twist gwarantujące szczelne połączenie. Wszystkie elementy w jednym opakowaniu zbiorczym, produkt mikrobiologicznie czysty, pakowany folia-folia</t>
  </si>
  <si>
    <t>Jednorazowy układ oddechowy dla dzieci 15mm z rur karbowanych z PP rozciągliwych skompresowanych o długości 40-300 cm połączonych Y,łącznik kątowy z portem luer lock, , bez lateksu. System Twist gwarantujące szczelne połączenie. Wszystkie elementy w jednym opakowaniu zbiorczym, produkt mikrobiologicznie czysty, pakowany folia-folia</t>
  </si>
  <si>
    <t>Czujnik Masimo RD SET DCIP, typu klips na palec 10-50 kg, PEDIATRYCZNY, wielorazowy</t>
  </si>
  <si>
    <t>Czujnik Masimo RD SET DCI, typu klips na palec &gt; 30kg, Dla DOROSŁYCH, wielorazowy</t>
  </si>
  <si>
    <t>Proteza jądra zaprojektowana w celu zastąpienia poprzez operację, naturalnego jądra w kształcie i wielkości. Proteza jądra z elestomeru niskiej twardości silikonu o zwartej konstrukcji , króry jest bardzo podobny do naturalnego jadra .Proteza jest sterylna.Wypełnienie protezy jądra stanowi substancja stała, elastyczna,nierozlewająca się i niewyciekajaca podczas nakłuwania igłą. Rozmiar S,M,L,XL.</t>
  </si>
  <si>
    <t xml:space="preserve">Zawór biopsyjny jednorazowego użytku do gastro,kolono i duoendokopów kompatybilne z endoskopem OLYMPUS </t>
  </si>
  <si>
    <t>Bezpieczne nakłuwacze przeznaczone do pobierania próbek krwi stosowanych w testach diagnostycznych.                    Cechy produktu:
- specjalnie zaostrzone igły ze stali nierdzewnej pokryte silikonem,
- igły sterylizowane promieniami gamma,
- mechanizm bezpieczeństwa eliminujący możliwość przypadkowego zakłucia,
- prosta intuicyjna obsługa                                                      Rozmiar: 21 G x 1,8 mm                                                        Pakowane 200 szt/op</t>
  </si>
  <si>
    <t>Bezpieczne nakłuwacze przeznaczone do pobierania próbek krwi stosowanych w testach diagnostycznych.                    Cechy produktu:
- specjalnie zaostrzone igły ze stali nierdzewnej pokryte silikonem,
- igły sterylizowane promieniami gamma,
- mechanizm bezpieczeństwa eliminujący możliwość przypadkowego zakłucia,
- prosta intuicyjna obsługa                                                      Rozmiar: 21 G x 2,4 mm                                                        Pakowane 200 szt/op</t>
  </si>
  <si>
    <t>j.m</t>
  </si>
  <si>
    <t>Nazwa oferowanego produktu/producent/numer katalogowy</t>
  </si>
  <si>
    <t>Zestaw przeznaczony do zakładania cewników pępowinowych . W skład zestawu wchodzi: igła bezpieczna 18G, 20G, skalpel, 2 obłożenia, 1 obłożenie 40x40 cm, nożyczki zagięte,obłożenie zewnętrzne,waciki,  taśma do pępowiny 4mmx80 cm, kleszcze zagiete, kleszcze proste, pęseta neonatologiczna zagięta prosta, pęseta neonatologiczna prosta, pęstea zębata neonatologiczna,imadło chirurgiczne, 2 stripy, strzykawki , rozszerzacz do pępka , 2 miseczki,  szew chirurgiczny 3,0</t>
  </si>
  <si>
    <t>Neonatologiczny zestaw do zakładania cewników typu PICC.W skład zestawu wchodzi 12 obłożenia 75x45 cm, 1 kleszcze przygotowawcze, 2 taśmy mierzące, 2 opatrunki tegaderm 4x4 cm, 1 opaska uciskowaneonatologiczna, 4 waciki , 1 obłożenie 40x40 cm ,1 nozyczki 9 cm, 1 kleszcze neonatologiczne proste,1 kleszcze neonatologiczne zagiete, waciki, 2 miseczki na płyny, stripy.</t>
  </si>
  <si>
    <r>
      <t xml:space="preserve">Przezskórny mikrocewnik wprowadzany obwodowo , przeznaczony do przewlekłego stosowania wykonany z poliuretanu, cieniujący w Rtg znaczniki co 1 cm. </t>
    </r>
    <r>
      <rPr>
        <b/>
        <sz val="10"/>
        <color rgb="FF000000"/>
        <rFont val="Arial"/>
        <family val="2"/>
        <charset val="238"/>
      </rPr>
      <t>o rozmiarze 1F</t>
    </r>
    <r>
      <rPr>
        <sz val="10"/>
        <color rgb="FF000000"/>
        <rFont val="Arial"/>
        <family val="2"/>
        <charset val="238"/>
      </rPr>
      <t xml:space="preserve"> (0,15x0,3mm). Cewnik zakończony giętkimi skrzydełkami. Cewnik wprowadzany za pomocą rozrywalnej igły G-24 lub kaniuli G 24 lub rozrywlnej kaniuli Microflesh (typu peel away). Długości  8, 15, 20 lub 30 cm. (do wyboru przez Zamawiajacego). Zestaw może być wyposażony w prowadnik metalowy lub nie.</t>
    </r>
  </si>
  <si>
    <r>
      <t xml:space="preserve">Przezskórny mikrocewnik wprowadzany obwodowo za pomocą rozrywanej igły G20 lub rozrywanej kaniuli Microflesh (typu peel away) 20G przeznaczony do przewlekłego stosowania wykonany z poliuretanu, cieniujący w Rtg znaczniki co 1cm, </t>
    </r>
    <r>
      <rPr>
        <b/>
        <sz val="10"/>
        <color rgb="FF000000"/>
        <rFont val="Arial"/>
        <family val="2"/>
        <charset val="238"/>
      </rPr>
      <t>o rozmiarze 2F</t>
    </r>
    <r>
      <rPr>
        <sz val="10"/>
        <color rgb="FF000000"/>
        <rFont val="Arial"/>
        <family val="2"/>
        <charset val="238"/>
      </rPr>
      <t xml:space="preserve"> (0,3x0,6mm) i długości 15cm lub 30cm (do wyboru przez Zamawiającego); cewnik zakończony giętkimi skrzydełkami.</t>
    </r>
  </si>
  <si>
    <r>
      <t>Cewnik pępkowy krótkoterminowy do 48h- dożylny i dotętniczy-kontrastujący w promieniach rtg. Cewnik jednokanałowy wykonany z medycznego PCV, znacznik długości cewnika co 1cm pomiędzy 5 a 25cm.  Rozmiar 3,5; 4; 5; 6;7;8Fr –długość - 37cm</t>
    </r>
    <r>
      <rPr>
        <sz val="10"/>
        <color rgb="FF202124"/>
        <rFont val="Arial"/>
        <family val="2"/>
        <charset val="238"/>
      </rPr>
      <t xml:space="preserve"> do wyboru przez zamawiającego.</t>
    </r>
  </si>
  <si>
    <t xml:space="preserve">Silikonowana igła ze stali nierdzewnej z podwójnymi skrzydełkami, rozłamywana,
do wprowadzania cewników typu PICC  w rozmiarze 2 FR
Rozmiar – 20G, średnica 0,9mm , długość 25mm
</t>
  </si>
  <si>
    <t>Cewnik do karmienia enteralnego Sterylne, rozmiar 6 Fr długości 7 cm, wykonana z PVC bez DEHP, bez lateksu z linią RTG, skala od 5 cm co najmniej do 25 cm, z opisem liczbowym co 1 cm, końcówka proksymalna cewnika zaoblona z otworami bocznymi, na przemian ległymi, opakowania typu papier folia. Pakowane pojedynczo – możliwość użycia do 7 dni, zgodne z ISO 80369-1</t>
  </si>
  <si>
    <t>Strzykawka do żywienia enteralnego Zakończenie centryczne, pojemność 35ml, skala co  1ml; końcówka doustno-dojelitowa, kompatybilna z cewnikami do żywienia enteralnego - pakowana pojedynczo</t>
  </si>
  <si>
    <t>Strzykawka do żywienia enteralnego Zakończenie centryczne, pojemność 5ml, skala co 0,2 ml; końcówka doustno-dojelitowa, , kompatybilna z cewnikami do żywienia enteralnego  sterylna, pakowana pojedynczo</t>
  </si>
  <si>
    <t xml:space="preserve">Cewnik do podawania surfaktantu metodą LISA u wcześniaków z zespołem niewydolności oddechowej.
Cewnik transparentny o długości 20cm,  w rozmiarze 6Fr –mała przestrzeń martwa 0,2ml, znakowany co centymetr, ostatnie 2cm cewnika zagięte pod kątem 30stopni
</t>
  </si>
  <si>
    <t xml:space="preserve">Filtr do żywienia pozajelitowego noworodkowy 96 godzinny – płaskie pediatryczne filtry  z membraną 
0,2 µm odporny na alkohol i lipidy, wytrzymałość na ciśnienie do 6 bar, bez latexu, wolny od ftalanów (DEHP), bez PVC, przedłużki wykonane z poliuretanu o długości 10cm i 10cm. Przezroczysty system pozwalający na optyczna kontrolę przepływu, przezroczyste łączniki Luer-Lock zgodne z normą DIN, odpowietrznik w filtrze 96 godzinnym z dodatnio naładowaną membrana nylonową 0,2 µm 
</t>
  </si>
  <si>
    <t xml:space="preserve">Filtr 24 godzinny z membraną 1,2 µm do podawania  lipidów, płaskie pediatryczne filtry  z membraną 1,2 µm odporny na alkohol i lipidy, wytrzymałość na ciśnienie do 6 bar, bez latexu, wolny od ftalanów (DEHP), bez PVC, przedłużki wykonane z poliuretanu o długości 10cm i 10cm. Przezroczysty system pozwalający na optyczna kontrolę przepływu, przezroczyste łączniki Luer-Lock zgodne z normą DIN, filtr lipidowy znakowany na niebiesko, w celu łatwego odróżnienia. 
</t>
  </si>
  <si>
    <t xml:space="preserve">Sterylny woreczek do owinięcia dziecka natychmiast po urodzeniu, chroniący przed hipotermią. Wykonany z podwójnego polietylenu (warstwa zewnętrzna i wewnętrzna), w pełni przeźroczystego, nieszeleszczącego (ISO 10993). Zamykany, z regulowanym, dopasowanym kapturkiem pozwalającym na idealne dopasowanie do głowy dziecka, centralnie otwierany, z hermetycznym zamknięciem. Gwarantujący pełny dostęp do ciała dziecka, umożliwiający łatwe umieszczenie urządzeń monitorujących, cewników dożylnych i pępowinowych. Woreczek wyposażony w dopasowującą się piankę zwiększającą komfort dziecka, pomagającą w utrzymaniu otwartych dróg oddechowych poprzez podniesienie barków, stabilizującą pozycję dziecka. Rozmiar : Neonatologiczny worek zabezpieczający przed hipotermią roz. mały &lt;  1 kg 
Dł. 38 x Wys. 30 cm
</t>
  </si>
  <si>
    <t xml:space="preserve">Sterylny woreczek do owinięcia dziecka natychmiast po urodzeniu, chroniący przed hipotermią. Wykonany z podwójnego polietylenu (warstwa zewnętrzna i wewnętrzna), w pełni przeźroczystego, nieszeleszczącego (ISO 10993). Zamykany, z regulowanym, dopasowanym kapturkiem pozwalającym na idealne dopasowanie do głowy dziecka, centralnie otwierany, z hermetycznym zamknięciem. Gwarantujący pełny dostęp do ciała dziecka, umożliwiający łatwe umieszczenie urządzeń monitorujących, cewników dożylnych i pępowinowych. Woreczek wyposażony w dopasowującą się piankę zwiększającą komfort dziecka, pomagającą w utrzymaniu otwartych dróg oddechowych poprzez podniesienie barków, stabilizującą pozycję dziecka. Rozmiar : Neonatologiczny worek zabezpieczający przed hipotermią roz. średni  1 kg - 2,5 kg 
Dł. 44 x Wys. 38 cm
</t>
  </si>
  <si>
    <t xml:space="preserve">Sterylny woreczek do owinięcia dziecka natychmiast po urodzeniu, chroniący przed hipotermią. Wykonany z podwójnego polietylenu (warstwa zewnętrzna i wewnętrzna), w pełni przeźroczystego, nieszeleszczącego (ISO 10993). Zamykany, z regulowanym, dopasowanym kapturkiem pozwalającym na idealne dopasowanie do głowy dziecka, centralnie otwierany, z hermetycznym zamknięciem. Gwarantujący pełny dostęp do ciała dziecka, umożliwiający łatwe umieszczenie urządzeń monitorujących, cewników dożylnych i pępowinowych. Woreczek wyposażony w dopasowującą się piankę zwiększającą komfort dziecka, pomagającą w utrzymaniu otwartych dróg oddechowych poprzez podniesienie barków, stabilizującą pozycję dziecka. Rozmiar : Neonatologiczny worek zabezpieczający przed hipotermią roz. duży &gt; 2,5 kg 
Dł. 50 x Wys. 38 cm
</t>
  </si>
  <si>
    <t xml:space="preserve">Zestaw do transfuzji wymiennej neonatologiczny 
Skład:
- 1 kaniula pępkowa o rozmiarze 5F
- 1 kaniula pępkowa o rozmiarze 7F
- 2 strzykawki 20 ml, 1 strzykawka 10 ml
- 1 igła 0,5x15, 3 gaziki
- 1 pojemnik
- 1 zestaw do przetaczania krwi
- 1 linijka
- 1 serweta, 1 para rękawiczek
- 1 karta kontrolna
- 1 dren do odprowadzania krwi
- 1 czterodrożny kranik z lateksowym łącznikiem do podawania leków
</t>
  </si>
  <si>
    <t xml:space="preserve">Dwukanałowa dotchawiczna  rurka do podawania surfaktantu przezroczysta z paskiem kontrastującym w Rtg, znacznik co 0,5cm do długoterminowej intubacji. Rurka intubacyjna  do podawania surfaktantu.
Rozmiar 2/ 2,5 / 3/ 3,5 / 4 / 4,5 - rozmiar zamawiany wg potrzeb zamawiającego 
</t>
  </si>
  <si>
    <t xml:space="preserve">Wartość netto </t>
  </si>
  <si>
    <t xml:space="preserve">Czujnik do pomiaru ciśnienia metodą bezpośrednią – pojedyńcze długość linii płuczącej 150 cm (+/- 5 cm) biureta jest wyposażona w system zabezpieczający przed zapowietrzaniem (szpikulec w biurecie z trzema otworami) przetworniki do krwawego pomiaru ciśnienia o częstotliwości własnej samego przetwornika ≥ 200Hz błąd pomiaru przetwornika (nieliniowość i histereza) do 1,5%
odpowiednie oznaczenie drenów– kolorystyczne oznakowanie linii lub kraników, system przepłukiwania uruchamiany wielokierunkowo przez pociągnięcie za niebieski wypustek połączenie przetwornika z kablem łączącym z monitorem, bezpinowe, chroniące przed zalaniem (wodoodporne) przetwornik zawiera osobny port do testowania poprawności działania systemu: linia z przetwornikiem /kabel sygnałowy/monitor.
 </t>
  </si>
  <si>
    <t xml:space="preserve">Opis przedmiotu </t>
  </si>
  <si>
    <t>Czujnik do Masimo Rra (liczenie oddechów) dla dorosłych.          10 sztuk w 1 op.</t>
  </si>
  <si>
    <t>Czujnik do Masimo Rra (liczenie oddechów) dla noworodków.          10 sztuk w 1 op.</t>
  </si>
  <si>
    <t>Taśma zamienna do czujników 1pacjentowych Masimo.              100 szt w 1 op.</t>
  </si>
  <si>
    <t>Zamawiający wymaga w pozycjach dotyczących opakowań ceny za opakowanie. W przypadku zaoferowania sprzętu w innych opakowaniach niź podany w opiesie Zamawiający dopuszcza odpowiednie przeliczenie ilości danego asortymentu do pełnych opakowań w górę.</t>
  </si>
  <si>
    <t>Załącznik nr 2 do SWZ, 
Załącznik nr 1 do Umowy</t>
  </si>
  <si>
    <t>Część nr 1 - Dostawa wyrobów medycznych anestezjologicznych</t>
  </si>
  <si>
    <t xml:space="preserve"> </t>
  </si>
  <si>
    <t>Część  nr 2 - Dostawa masek tlenowych, drenów do masek tlenowych, masek aerozolowych, zestawów do aerozoloterapii</t>
  </si>
  <si>
    <t>Część nr 3 - Sprzęt do ran operacyjnych</t>
  </si>
  <si>
    <t xml:space="preserve">Część  nr 4 – Dostawa igieł do znieczulenia </t>
  </si>
  <si>
    <t>Część  nr 5 - Dostawa Układów Oddechowych</t>
  </si>
  <si>
    <t>Część  nr 6- Dostawa sprzęt jednorazowego chirurgicznego.</t>
  </si>
  <si>
    <t>Część nr 7- Dostawa  implanty jadra</t>
  </si>
  <si>
    <t>Część nr 8 - Dostawa szczotek chirurgicznych</t>
  </si>
  <si>
    <t>Część nr 9 - Dostawa akcesoriów do nCPAP</t>
  </si>
  <si>
    <t xml:space="preserve">Część nr 10  - Materiały eksploatacyjne do posiadanego przez Zamawiającego respiratora </t>
  </si>
  <si>
    <t xml:space="preserve">Część nr 11  - Dostawa czujników do inwazyjnego pomiaru krwi </t>
  </si>
  <si>
    <t xml:space="preserve">Cena jednostkowa netto </t>
  </si>
  <si>
    <t>Część nr 12 - Dostawa wyrobów do Endoskopii</t>
  </si>
  <si>
    <t xml:space="preserve">Część  nr 13 - Dostawa zgłębników </t>
  </si>
  <si>
    <t xml:space="preserve">Część  nr 14 - Akcesoria Endoskopowe  </t>
  </si>
  <si>
    <t xml:space="preserve">Część  nr 15 - Nakłuwacze Bezpieczne </t>
  </si>
  <si>
    <t>Część  nr 16 -Sprzęt neonatologiczny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</si>
</sst>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zł&quot;_-;\-* #,##0.00\ &quot;zł&quot;_-;_-* &quot;-&quot;??\ &quot;zł&quot;_-;_-@_-"/>
    <numFmt numFmtId="164" formatCode="#,##0.00&quot; zł&quot;"/>
    <numFmt numFmtId="165" formatCode="&quot; &quot;#,##0.00&quot; zł &quot;;&quot;-&quot;#,##0.00&quot; zł &quot;;&quot; -&quot;#&quot; zł &quot;;&quot; &quot;@&quot; &quot;"/>
    <numFmt numFmtId="166" formatCode="#,##0.00&quot; &quot;[$zł-415]"/>
    <numFmt numFmtId="167" formatCode="&quot; &quot;#,##0.00&quot; &quot;[$zł-415]&quot; &quot;;&quot;-&quot;#,##0.00&quot; &quot;[$zł-415]&quot; &quot;;&quot; -&quot;#&quot; &quot;[$zł-415]&quot; &quot;;&quot; &quot;@&quot; &quot;"/>
    <numFmt numFmtId="168" formatCode="#,##0&quot;     &quot;"/>
    <numFmt numFmtId="169" formatCode="&quot; &quot;#,##0.00&quot; zł &quot;;&quot;-&quot;#,##0.00&quot; zł &quot;;&quot; -&quot;00&quot; zł &quot;;&quot; &quot;@&quot; &quot;"/>
    <numFmt numFmtId="170" formatCode="&quot; &quot;#,##0.00&quot; &quot;[$zł-415]&quot; &quot;;&quot;-&quot;#,##0.00&quot; &quot;[$zł-415]&quot; &quot;;&quot; -&quot;00&quot; &quot;[$zł-415]&quot; &quot;;&quot; &quot;@&quot; &quot;"/>
    <numFmt numFmtId="171" formatCode="0.0"/>
    <numFmt numFmtId="172" formatCode="_-* #,##0.00&quot; zł&quot;_-;\-* #,##0.00&quot; zł&quot;_-;_-* \-??&quot; zł&quot;_-;_-@_-"/>
    <numFmt numFmtId="173" formatCode="_-* #,##0.00\ [$zł-415]_-;\-* #,##0.00\ [$zł-415]_-;_-* \-??\ [$zł-415]_-;_-@_-"/>
    <numFmt numFmtId="174" formatCode="#,##0.00\ &quot;zł&quot;"/>
    <numFmt numFmtId="175" formatCode="#,##0.00&quot; zł&quot;;[Red]&quot;-&quot;#,##0.00&quot; zł&quot;"/>
  </numFmts>
  <fonts count="35">
    <font>
      <sz val="11"/>
      <color theme="1"/>
      <name val="Calibri"/>
      <family val="2"/>
      <charset val="238"/>
      <scheme val="minor"/>
    </font>
    <font>
      <sz val="11"/>
      <color theme="1"/>
      <name val="Calibri"/>
      <family val="2"/>
      <charset val="238"/>
      <scheme val="minor"/>
    </font>
    <font>
      <b/>
      <sz val="11"/>
      <color rgb="FF000000"/>
      <name val="Arial"/>
      <family val="2"/>
      <charset val="238"/>
    </font>
    <font>
      <b/>
      <sz val="10"/>
      <color rgb="FF000000"/>
      <name val="Arial"/>
      <family val="2"/>
      <charset val="238"/>
    </font>
    <font>
      <sz val="10"/>
      <color rgb="FF000000"/>
      <name val="Arial"/>
      <family val="2"/>
      <charset val="238"/>
    </font>
    <font>
      <sz val="10"/>
      <name val="Arial"/>
      <family val="2"/>
      <charset val="238"/>
    </font>
    <font>
      <sz val="11"/>
      <color rgb="FF000000"/>
      <name val="Calibri"/>
      <family val="2"/>
      <charset val="238"/>
    </font>
    <font>
      <b/>
      <sz val="12"/>
      <color rgb="FF000000"/>
      <name val="Arial"/>
      <family val="2"/>
      <charset val="238"/>
    </font>
    <font>
      <b/>
      <sz val="9"/>
      <color rgb="FF000000"/>
      <name val="Arial"/>
      <family val="2"/>
      <charset val="238"/>
    </font>
    <font>
      <sz val="9"/>
      <color rgb="FF000000"/>
      <name val="Arial"/>
      <family val="2"/>
      <charset val="238"/>
    </font>
    <font>
      <sz val="10"/>
      <color rgb="FF000000"/>
      <name val="Liberation Sans"/>
      <family val="2"/>
      <charset val="238"/>
    </font>
    <font>
      <sz val="9"/>
      <color rgb="FF000000"/>
      <name val="Calibri"/>
      <family val="2"/>
      <charset val="238"/>
    </font>
    <font>
      <b/>
      <sz val="10"/>
      <color rgb="FF000000"/>
      <name val="Liberation Sans"/>
      <family val="2"/>
      <charset val="238"/>
    </font>
    <font>
      <sz val="8"/>
      <color rgb="FF000000"/>
      <name val="Liberation Sans"/>
      <family val="2"/>
      <charset val="238"/>
    </font>
    <font>
      <sz val="10"/>
      <name val="Arial CE"/>
      <family val="2"/>
      <charset val="238"/>
    </font>
    <font>
      <sz val="10"/>
      <color rgb="FF000000"/>
      <name val="Arial CE"/>
      <charset val="238"/>
    </font>
    <font>
      <vertAlign val="superscript"/>
      <sz val="10"/>
      <color rgb="FF000000"/>
      <name val="Arial"/>
      <family val="2"/>
      <charset val="238"/>
    </font>
    <font>
      <sz val="10"/>
      <color rgb="FFFF0000"/>
      <name val="Arial"/>
      <family val="2"/>
      <charset val="238"/>
    </font>
    <font>
      <sz val="10"/>
      <color rgb="FF212121"/>
      <name val="Arial"/>
      <family val="2"/>
      <charset val="238"/>
    </font>
    <font>
      <sz val="11"/>
      <color rgb="FF000000"/>
      <name val="Arial"/>
      <family val="2"/>
      <charset val="238"/>
    </font>
    <font>
      <b/>
      <sz val="10"/>
      <name val="Arial"/>
      <family val="2"/>
      <charset val="238"/>
    </font>
    <font>
      <sz val="11"/>
      <name val="Arial"/>
      <family val="2"/>
      <charset val="238"/>
    </font>
    <font>
      <sz val="11"/>
      <color indexed="8"/>
      <name val="Czcionka tekstu podstawowego"/>
      <family val="2"/>
      <charset val="238"/>
    </font>
    <font>
      <b/>
      <sz val="9"/>
      <color indexed="8"/>
      <name val="Arial"/>
      <family val="2"/>
      <charset val="238"/>
    </font>
    <font>
      <sz val="11"/>
      <color theme="1"/>
      <name val="Arial"/>
      <family val="2"/>
      <charset val="238"/>
    </font>
    <font>
      <b/>
      <sz val="9"/>
      <name val="Arial"/>
      <family val="2"/>
      <charset val="238"/>
    </font>
    <font>
      <sz val="9"/>
      <name val="Arial"/>
      <family val="2"/>
      <charset val="238"/>
    </font>
    <font>
      <b/>
      <sz val="11"/>
      <color theme="1"/>
      <name val="Arial"/>
      <family val="2"/>
      <charset val="238"/>
    </font>
    <font>
      <b/>
      <sz val="10"/>
      <color indexed="8"/>
      <name val="Arial"/>
      <family val="2"/>
      <charset val="238"/>
    </font>
    <font>
      <sz val="10"/>
      <color indexed="8"/>
      <name val="Arial"/>
      <family val="2"/>
      <charset val="238"/>
    </font>
    <font>
      <sz val="10"/>
      <color theme="1"/>
      <name val="Arial"/>
      <family val="2"/>
      <charset val="238"/>
    </font>
    <font>
      <sz val="9"/>
      <color theme="1"/>
      <name val="Arial"/>
      <family val="2"/>
      <charset val="238"/>
    </font>
    <font>
      <b/>
      <sz val="11"/>
      <color indexed="8"/>
      <name val="Arial"/>
      <family val="2"/>
      <charset val="238"/>
    </font>
    <font>
      <b/>
      <sz val="11"/>
      <name val="Arial"/>
      <family val="2"/>
      <charset val="238"/>
    </font>
    <font>
      <sz val="10"/>
      <color rgb="FF202124"/>
      <name val="Arial"/>
      <family val="2"/>
      <charset val="238"/>
    </font>
  </fonts>
  <fills count="5">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indexed="9"/>
        <bgColor indexed="26"/>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6">
    <xf numFmtId="0" fontId="0" fillId="0" borderId="0"/>
    <xf numFmtId="44" fontId="1" fillId="0" borderId="0" applyFont="0" applyFill="0" applyBorder="0" applyAlignment="0" applyProtection="0"/>
    <xf numFmtId="9" fontId="1" fillId="0" borderId="0" applyFont="0" applyFill="0" applyBorder="0" applyAlignment="0" applyProtection="0"/>
    <xf numFmtId="9" fontId="10" fillId="0" borderId="0" applyFont="0" applyBorder="0" applyProtection="0"/>
    <xf numFmtId="0" fontId="6" fillId="0" borderId="0" applyNumberFormat="0" applyBorder="0" applyProtection="0"/>
    <xf numFmtId="0" fontId="14" fillId="0" borderId="0"/>
    <xf numFmtId="165" fontId="10" fillId="0" borderId="0" applyFont="0" applyBorder="0" applyProtection="0"/>
    <xf numFmtId="0" fontId="6" fillId="0" borderId="0" applyNumberFormat="0" applyFont="0" applyBorder="0" applyProtection="0"/>
    <xf numFmtId="0" fontId="15" fillId="0" borderId="0" applyNumberFormat="0" applyBorder="0" applyProtection="0"/>
    <xf numFmtId="169" fontId="6" fillId="0" borderId="0" applyFont="0" applyBorder="0" applyProtection="0"/>
    <xf numFmtId="0" fontId="4" fillId="0" borderId="0" applyNumberFormat="0" applyBorder="0" applyProtection="0">
      <alignment vertical="top"/>
    </xf>
    <xf numFmtId="0" fontId="6" fillId="0" borderId="0" applyNumberFormat="0" applyFont="0" applyBorder="0" applyProtection="0"/>
    <xf numFmtId="0" fontId="19" fillId="0" borderId="0" applyNumberFormat="0" applyBorder="0" applyProtection="0"/>
    <xf numFmtId="0" fontId="15" fillId="0" borderId="0" applyNumberFormat="0" applyBorder="0" applyProtection="0"/>
    <xf numFmtId="0" fontId="14" fillId="0" borderId="0" applyBorder="0" applyProtection="0"/>
    <xf numFmtId="0" fontId="22" fillId="0" borderId="0"/>
  </cellStyleXfs>
  <cellXfs count="313">
    <xf numFmtId="0" fontId="0" fillId="0" borderId="0" xfId="0"/>
    <xf numFmtId="0" fontId="2"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9" fontId="4" fillId="0" borderId="1" xfId="2" applyFont="1" applyBorder="1" applyAlignment="1" applyProtection="1">
      <alignment horizontal="center" vertical="center"/>
    </xf>
    <xf numFmtId="164" fontId="5" fillId="0" borderId="1" xfId="1" applyNumberFormat="1" applyFont="1" applyBorder="1" applyAlignment="1" applyProtection="1">
      <alignment horizontal="center" vertical="center" wrapText="1"/>
    </xf>
    <xf numFmtId="0" fontId="5" fillId="0" borderId="2" xfId="0" applyFont="1" applyBorder="1" applyAlignment="1">
      <alignment horizontal="center" vertical="center" wrapText="1"/>
    </xf>
    <xf numFmtId="0" fontId="7" fillId="0" borderId="1" xfId="0" applyFont="1" applyBorder="1" applyAlignment="1">
      <alignment horizontal="center" vertical="center"/>
    </xf>
    <xf numFmtId="9" fontId="7" fillId="0" borderId="1" xfId="0" applyNumberFormat="1" applyFont="1" applyBorder="1" applyAlignment="1">
      <alignment horizontal="center" vertical="center"/>
    </xf>
    <xf numFmtId="0" fontId="3" fillId="0" borderId="0" xfId="0" applyFont="1"/>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vertical="center" wrapText="1"/>
    </xf>
    <xf numFmtId="0" fontId="9" fillId="0" borderId="3" xfId="0" applyFont="1" applyBorder="1" applyAlignment="1">
      <alignment horizontal="center" vertical="center" wrapText="1"/>
    </xf>
    <xf numFmtId="165" fontId="9" fillId="0" borderId="3" xfId="0" applyNumberFormat="1" applyFont="1" applyBorder="1" applyAlignment="1">
      <alignment horizontal="center" vertical="center" wrapText="1"/>
    </xf>
    <xf numFmtId="164" fontId="9" fillId="0" borderId="3" xfId="0" applyNumberFormat="1" applyFont="1" applyBorder="1" applyAlignment="1">
      <alignment horizontal="right" vertical="center" wrapText="1"/>
    </xf>
    <xf numFmtId="9" fontId="9" fillId="0" borderId="3" xfId="3" applyFont="1" applyBorder="1" applyAlignment="1">
      <alignment horizontal="center" vertical="center" wrapText="1"/>
    </xf>
    <xf numFmtId="166" fontId="9" fillId="0" borderId="3" xfId="0" applyNumberFormat="1" applyFont="1" applyBorder="1" applyAlignment="1">
      <alignment horizontal="right" vertical="center" wrapText="1"/>
    </xf>
    <xf numFmtId="3" fontId="9" fillId="0" borderId="3" xfId="0" applyNumberFormat="1" applyFont="1" applyBorder="1" applyAlignment="1">
      <alignment horizontal="center" vertical="center" wrapText="1"/>
    </xf>
    <xf numFmtId="0" fontId="9" fillId="0" borderId="3" xfId="0" applyFont="1" applyBorder="1" applyAlignment="1">
      <alignment vertical="top" wrapText="1"/>
    </xf>
    <xf numFmtId="165" fontId="9" fillId="0" borderId="3" xfId="0" applyNumberFormat="1" applyFont="1" applyBorder="1" applyAlignment="1">
      <alignment horizontal="center" vertical="center"/>
    </xf>
    <xf numFmtId="3" fontId="9" fillId="0" borderId="3" xfId="0" applyNumberFormat="1" applyFont="1" applyBorder="1" applyAlignment="1">
      <alignment horizontal="center" vertical="center"/>
    </xf>
    <xf numFmtId="0" fontId="6" fillId="0" borderId="0" xfId="4"/>
    <xf numFmtId="0" fontId="12" fillId="0" borderId="0" xfId="4" applyFont="1"/>
    <xf numFmtId="0" fontId="8" fillId="0" borderId="3" xfId="5" applyFont="1" applyBorder="1" applyAlignment="1">
      <alignment horizontal="center" vertical="center" wrapText="1"/>
    </xf>
    <xf numFmtId="0" fontId="9" fillId="0" borderId="5" xfId="5" applyFont="1" applyBorder="1" applyAlignment="1">
      <alignment horizontal="center" vertical="center"/>
    </xf>
    <xf numFmtId="0" fontId="9" fillId="0" borderId="6" xfId="5" applyFont="1" applyBorder="1" applyAlignment="1">
      <alignment vertical="center" wrapText="1"/>
    </xf>
    <xf numFmtId="0" fontId="9" fillId="0" borderId="3" xfId="5" applyFont="1" applyBorder="1" applyAlignment="1">
      <alignment horizontal="center" vertical="center" wrapText="1"/>
    </xf>
    <xf numFmtId="168" fontId="9" fillId="0" borderId="7" xfId="5" applyNumberFormat="1" applyFont="1" applyBorder="1" applyAlignment="1">
      <alignment horizontal="center" vertical="center"/>
    </xf>
    <xf numFmtId="164" fontId="9" fillId="0" borderId="3" xfId="5" applyNumberFormat="1" applyFont="1" applyBorder="1" applyAlignment="1">
      <alignment horizontal="center" vertical="center"/>
    </xf>
    <xf numFmtId="164" fontId="9" fillId="0" borderId="3" xfId="6" applyNumberFormat="1" applyFont="1" applyBorder="1" applyAlignment="1">
      <alignment horizontal="center" vertical="center"/>
    </xf>
    <xf numFmtId="9" fontId="9" fillId="0" borderId="3" xfId="3" applyFont="1" applyBorder="1" applyAlignment="1">
      <alignment horizontal="center" vertical="center"/>
    </xf>
    <xf numFmtId="165" fontId="9" fillId="0" borderId="3" xfId="5" applyNumberFormat="1" applyFont="1" applyBorder="1" applyAlignment="1">
      <alignment horizontal="center" vertical="center"/>
    </xf>
    <xf numFmtId="1" fontId="9" fillId="0" borderId="0" xfId="4" applyNumberFormat="1" applyFont="1" applyAlignment="1">
      <alignment horizontal="center" vertical="center"/>
    </xf>
    <xf numFmtId="1" fontId="9" fillId="2" borderId="7" xfId="4" applyNumberFormat="1" applyFont="1" applyFill="1" applyBorder="1" applyAlignment="1">
      <alignment horizontal="center" vertical="center"/>
    </xf>
    <xf numFmtId="0" fontId="4" fillId="0" borderId="0" xfId="7" applyFont="1"/>
    <xf numFmtId="0" fontId="3" fillId="0" borderId="0" xfId="7" applyFont="1"/>
    <xf numFmtId="0" fontId="3" fillId="0" borderId="3" xfId="7" applyFont="1" applyBorder="1" applyAlignment="1">
      <alignment horizontal="center" vertical="center" wrapText="1"/>
    </xf>
    <xf numFmtId="164" fontId="3" fillId="0" borderId="3" xfId="8" applyNumberFormat="1" applyFont="1" applyBorder="1" applyAlignment="1">
      <alignment horizontal="center" vertical="center" wrapText="1"/>
    </xf>
    <xf numFmtId="164" fontId="3" fillId="0" borderId="3" xfId="8" applyNumberFormat="1" applyFont="1" applyBorder="1" applyAlignment="1">
      <alignment horizontal="center" vertical="center"/>
    </xf>
    <xf numFmtId="0" fontId="3" fillId="0" borderId="3" xfId="8" applyFont="1" applyBorder="1" applyAlignment="1">
      <alignment horizontal="center" vertical="center" wrapText="1"/>
    </xf>
    <xf numFmtId="0" fontId="4" fillId="0" borderId="3" xfId="7" applyFont="1" applyBorder="1" applyAlignment="1">
      <alignment horizontal="center" vertical="center"/>
    </xf>
    <xf numFmtId="0" fontId="4" fillId="0" borderId="3" xfId="7" applyFont="1" applyBorder="1" applyAlignment="1">
      <alignment vertical="center" wrapText="1"/>
    </xf>
    <xf numFmtId="0" fontId="4" fillId="0" borderId="3" xfId="9" applyNumberFormat="1" applyFont="1" applyBorder="1" applyAlignment="1">
      <alignment horizontal="center" vertical="center"/>
    </xf>
    <xf numFmtId="169" fontId="4" fillId="0" borderId="3" xfId="9" applyFont="1" applyBorder="1" applyAlignment="1">
      <alignment horizontal="center" vertical="center"/>
    </xf>
    <xf numFmtId="9" fontId="4" fillId="0" borderId="3" xfId="9" applyNumberFormat="1" applyFont="1" applyBorder="1" applyAlignment="1">
      <alignment horizontal="center" vertical="center"/>
    </xf>
    <xf numFmtId="0" fontId="4" fillId="0" borderId="0" xfId="0" applyFont="1"/>
    <xf numFmtId="0" fontId="17" fillId="0" borderId="0" xfId="0" applyFont="1"/>
    <xf numFmtId="0" fontId="4" fillId="0" borderId="0" xfId="0" applyFont="1" applyAlignment="1">
      <alignment wrapText="1"/>
    </xf>
    <xf numFmtId="0" fontId="4" fillId="0" borderId="4" xfId="0" applyFont="1" applyBorder="1" applyAlignment="1">
      <alignment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4" fontId="3" fillId="0" borderId="3" xfId="0" applyNumberFormat="1" applyFont="1" applyBorder="1" applyAlignment="1">
      <alignment horizontal="center" vertical="center" wrapText="1"/>
    </xf>
    <xf numFmtId="4" fontId="3" fillId="0" borderId="3" xfId="0" applyNumberFormat="1" applyFont="1" applyBorder="1" applyAlignment="1">
      <alignment horizontal="center" vertical="center"/>
    </xf>
    <xf numFmtId="0" fontId="4" fillId="0" borderId="3" xfId="8" applyFont="1" applyBorder="1" applyAlignment="1">
      <alignment horizontal="center" vertical="center"/>
    </xf>
    <xf numFmtId="0" fontId="4" fillId="0" borderId="3" xfId="0" applyFont="1" applyBorder="1" applyAlignment="1">
      <alignment vertical="top" wrapText="1"/>
    </xf>
    <xf numFmtId="170" fontId="4" fillId="0" borderId="3" xfId="8" applyNumberFormat="1" applyFont="1" applyBorder="1" applyAlignment="1">
      <alignment vertical="center"/>
    </xf>
    <xf numFmtId="9" fontId="4" fillId="0" borderId="3" xfId="2" applyFont="1" applyBorder="1" applyAlignment="1">
      <alignment horizontal="center" vertical="center"/>
    </xf>
    <xf numFmtId="0" fontId="4" fillId="0" borderId="3" xfId="8" applyFont="1" applyBorder="1" applyAlignment="1">
      <alignment horizontal="center" vertical="center" wrapText="1"/>
    </xf>
    <xf numFmtId="0" fontId="4" fillId="0" borderId="3" xfId="0" applyFont="1" applyBorder="1" applyAlignment="1">
      <alignment vertical="center" wrapText="1"/>
    </xf>
    <xf numFmtId="0" fontId="3" fillId="0" borderId="3" xfId="10" applyFont="1" applyBorder="1" applyAlignment="1">
      <alignment horizontal="center" vertical="center"/>
    </xf>
    <xf numFmtId="0" fontId="3" fillId="0" borderId="3" xfId="10" applyFont="1" applyBorder="1" applyAlignment="1">
      <alignment horizontal="center" vertical="center" wrapText="1"/>
    </xf>
    <xf numFmtId="3" fontId="3" fillId="0" borderId="3" xfId="10" applyNumberFormat="1" applyFont="1" applyBorder="1" applyAlignment="1">
      <alignment horizontal="center" vertical="center"/>
    </xf>
    <xf numFmtId="2" fontId="3" fillId="0" borderId="3" xfId="10" applyNumberFormat="1" applyFont="1" applyBorder="1" applyAlignment="1">
      <alignment horizontal="center" vertical="center" wrapText="1"/>
    </xf>
    <xf numFmtId="4" fontId="3" fillId="0" borderId="3" xfId="10" applyNumberFormat="1" applyFont="1" applyBorder="1" applyAlignment="1">
      <alignment horizontal="center" vertical="center" wrapText="1"/>
    </xf>
    <xf numFmtId="1" fontId="3" fillId="0" borderId="3" xfId="10" applyNumberFormat="1" applyFont="1" applyBorder="1" applyAlignment="1">
      <alignment horizontal="center" vertical="center" wrapText="1"/>
    </xf>
    <xf numFmtId="3" fontId="4" fillId="0" borderId="3" xfId="10" applyNumberFormat="1" applyBorder="1" applyAlignment="1">
      <alignment horizontal="center" vertical="center"/>
    </xf>
    <xf numFmtId="0" fontId="4" fillId="0" borderId="3" xfId="10" applyBorder="1" applyAlignment="1">
      <alignment horizontal="center" vertical="center"/>
    </xf>
    <xf numFmtId="169" fontId="4" fillId="0" borderId="3" xfId="10" applyNumberFormat="1" applyBorder="1" applyAlignment="1">
      <alignment horizontal="center" vertical="center" wrapText="1"/>
    </xf>
    <xf numFmtId="9" fontId="4" fillId="0" borderId="3" xfId="10" applyNumberFormat="1" applyBorder="1" applyAlignment="1">
      <alignment horizontal="center" vertical="center" wrapText="1"/>
    </xf>
    <xf numFmtId="0" fontId="4" fillId="0" borderId="3" xfId="0" applyFont="1" applyBorder="1" applyAlignment="1">
      <alignment horizontal="center" vertical="center" wrapText="1"/>
    </xf>
    <xf numFmtId="0" fontId="18" fillId="0" borderId="0" xfId="0" applyFont="1" applyAlignment="1">
      <alignment horizontal="left" vertical="top" wrapText="1"/>
    </xf>
    <xf numFmtId="0" fontId="4" fillId="0" borderId="3" xfId="0" applyFont="1" applyBorder="1" applyAlignment="1">
      <alignment horizontal="center" vertical="center"/>
    </xf>
    <xf numFmtId="170" fontId="4" fillId="0" borderId="3" xfId="0" applyNumberFormat="1" applyFont="1" applyBorder="1" applyAlignment="1">
      <alignment horizontal="center" vertical="center" wrapText="1"/>
    </xf>
    <xf numFmtId="9" fontId="4" fillId="0" borderId="3" xfId="3" applyFont="1" applyBorder="1" applyAlignment="1">
      <alignment horizontal="center" vertical="center" wrapText="1"/>
    </xf>
    <xf numFmtId="3" fontId="4"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3" fontId="5" fillId="0" borderId="1" xfId="0" applyNumberFormat="1" applyFont="1" applyBorder="1" applyAlignment="1">
      <alignment horizontal="center" vertical="center"/>
    </xf>
    <xf numFmtId="1" fontId="5" fillId="0" borderId="1" xfId="0" applyNumberFormat="1" applyFont="1" applyBorder="1" applyAlignment="1">
      <alignment horizontal="center" vertical="center"/>
    </xf>
    <xf numFmtId="172" fontId="5" fillId="0" borderId="1" xfId="0" applyNumberFormat="1" applyFont="1" applyBorder="1" applyAlignment="1">
      <alignment horizontal="right" vertical="center"/>
    </xf>
    <xf numFmtId="9" fontId="5" fillId="0" borderId="1" xfId="2" applyFont="1" applyBorder="1" applyAlignment="1" applyProtection="1">
      <alignment horizontal="right" vertical="center" indent="1"/>
    </xf>
    <xf numFmtId="0" fontId="5" fillId="0" borderId="1" xfId="0" applyFont="1" applyBorder="1" applyAlignment="1">
      <alignment vertical="center"/>
    </xf>
    <xf numFmtId="0" fontId="5" fillId="0" borderId="9" xfId="0" applyFont="1" applyBorder="1" applyAlignment="1">
      <alignment horizontal="center" vertical="center"/>
    </xf>
    <xf numFmtId="0" fontId="5" fillId="0" borderId="9" xfId="0" applyFont="1" applyBorder="1" applyAlignment="1">
      <alignment horizontal="left" vertical="top" wrapText="1"/>
    </xf>
    <xf numFmtId="3" fontId="5" fillId="0" borderId="9" xfId="0" applyNumberFormat="1" applyFont="1" applyBorder="1" applyAlignment="1">
      <alignment horizontal="center" vertical="center"/>
    </xf>
    <xf numFmtId="1" fontId="5" fillId="0" borderId="9" xfId="0" applyNumberFormat="1" applyFont="1" applyBorder="1" applyAlignment="1">
      <alignment horizontal="center" vertical="center"/>
    </xf>
    <xf numFmtId="172" fontId="5" fillId="0" borderId="9" xfId="0" applyNumberFormat="1" applyFont="1" applyBorder="1" applyAlignment="1">
      <alignment horizontal="right" vertical="center"/>
    </xf>
    <xf numFmtId="0" fontId="5" fillId="0" borderId="9" xfId="0" applyFont="1" applyBorder="1" applyAlignment="1">
      <alignment vertical="center"/>
    </xf>
    <xf numFmtId="0" fontId="5" fillId="0" borderId="1" xfId="0" applyFont="1" applyBorder="1" applyAlignment="1">
      <alignment horizontal="left" vertical="top" wrapText="1"/>
    </xf>
    <xf numFmtId="0" fontId="3" fillId="0" borderId="1" xfId="7" applyFont="1" applyBorder="1" applyAlignment="1">
      <alignment horizontal="center" vertical="center"/>
    </xf>
    <xf numFmtId="174" fontId="3" fillId="0" borderId="1" xfId="7" applyNumberFormat="1" applyFont="1" applyBorder="1" applyAlignment="1">
      <alignment horizontal="center" vertical="center" wrapText="1"/>
    </xf>
    <xf numFmtId="174" fontId="3" fillId="0" borderId="1" xfId="7" applyNumberFormat="1" applyFont="1" applyBorder="1" applyAlignment="1">
      <alignment horizontal="center" vertical="center"/>
    </xf>
    <xf numFmtId="0" fontId="3" fillId="0" borderId="1" xfId="7" applyFont="1" applyBorder="1" applyAlignment="1">
      <alignment horizontal="center" vertical="center" wrapText="1"/>
    </xf>
    <xf numFmtId="0" fontId="4" fillId="0" borderId="1" xfId="7" applyFont="1" applyBorder="1" applyAlignment="1">
      <alignment horizontal="center" vertical="center"/>
    </xf>
    <xf numFmtId="0" fontId="5" fillId="0" borderId="1" xfId="7" applyFont="1" applyBorder="1" applyAlignment="1">
      <alignment horizontal="justify" wrapText="1"/>
    </xf>
    <xf numFmtId="44" fontId="4" fillId="0" borderId="1" xfId="7" applyNumberFormat="1" applyFont="1" applyBorder="1" applyAlignment="1">
      <alignment vertical="center"/>
    </xf>
    <xf numFmtId="9" fontId="4" fillId="0" borderId="1" xfId="7" applyNumberFormat="1" applyFont="1" applyBorder="1" applyAlignment="1">
      <alignment horizontal="center" vertical="center"/>
    </xf>
    <xf numFmtId="0" fontId="4" fillId="0" borderId="1" xfId="7" applyFont="1" applyBorder="1" applyAlignment="1">
      <alignment vertical="center" wrapText="1"/>
    </xf>
    <xf numFmtId="0" fontId="4" fillId="0" borderId="0" xfId="7" applyFont="1" applyAlignment="1">
      <alignment horizontal="center"/>
    </xf>
    <xf numFmtId="0" fontId="21" fillId="0" borderId="1" xfId="14" applyFont="1" applyBorder="1" applyAlignment="1">
      <alignment horizontal="center" vertical="center" wrapText="1"/>
    </xf>
    <xf numFmtId="0" fontId="4" fillId="0" borderId="3" xfId="14" applyFont="1" applyBorder="1" applyAlignment="1">
      <alignment horizontal="center" vertical="center"/>
    </xf>
    <xf numFmtId="0" fontId="4" fillId="0" borderId="3" xfId="14" applyFont="1" applyBorder="1" applyAlignment="1">
      <alignment vertical="top" wrapText="1"/>
    </xf>
    <xf numFmtId="164" fontId="4" fillId="0" borderId="3" xfId="14" applyNumberFormat="1" applyFont="1" applyBorder="1" applyAlignment="1">
      <alignment vertical="center"/>
    </xf>
    <xf numFmtId="9" fontId="4" fillId="0" borderId="3" xfId="14" applyNumberFormat="1" applyFont="1" applyBorder="1" applyAlignment="1">
      <alignment horizontal="center" vertical="center"/>
    </xf>
    <xf numFmtId="0" fontId="4" fillId="0" borderId="3" xfId="14" applyFont="1" applyBorder="1" applyAlignment="1">
      <alignment vertical="center"/>
    </xf>
    <xf numFmtId="0" fontId="4" fillId="0" borderId="3" xfId="14" applyFont="1" applyBorder="1" applyAlignment="1">
      <alignment horizontal="left" vertical="top" wrapText="1"/>
    </xf>
    <xf numFmtId="0" fontId="19" fillId="0" borderId="3" xfId="10" applyFont="1" applyBorder="1">
      <alignment vertical="top"/>
    </xf>
    <xf numFmtId="0" fontId="2" fillId="0" borderId="3" xfId="10" applyFont="1" applyBorder="1" applyAlignment="1">
      <alignment horizontal="center" vertical="center"/>
    </xf>
    <xf numFmtId="164" fontId="2" fillId="0" borderId="3" xfId="14" applyNumberFormat="1" applyFont="1" applyBorder="1" applyAlignment="1">
      <alignment horizontal="center" vertical="center"/>
    </xf>
    <xf numFmtId="175" fontId="2" fillId="0" borderId="3" xfId="10" applyNumberFormat="1" applyFont="1" applyBorder="1" applyAlignment="1">
      <alignment horizontal="center" vertical="center"/>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3" fontId="20" fillId="3" borderId="1" xfId="0" applyNumberFormat="1" applyFont="1" applyFill="1" applyBorder="1" applyAlignment="1">
      <alignment horizontal="center" vertical="center"/>
    </xf>
    <xf numFmtId="2" fontId="20" fillId="3" borderId="1" xfId="0" applyNumberFormat="1" applyFont="1" applyFill="1" applyBorder="1" applyAlignment="1">
      <alignment horizontal="center" vertical="center" wrapText="1"/>
    </xf>
    <xf numFmtId="4" fontId="20" fillId="3" borderId="1" xfId="0" applyNumberFormat="1" applyFont="1" applyFill="1" applyBorder="1" applyAlignment="1">
      <alignment horizontal="center" vertical="center" wrapText="1"/>
    </xf>
    <xf numFmtId="1" fontId="20" fillId="3" borderId="1" xfId="0" applyNumberFormat="1" applyFont="1" applyFill="1" applyBorder="1" applyAlignment="1">
      <alignment horizontal="center" vertical="center"/>
    </xf>
    <xf numFmtId="164" fontId="20" fillId="3" borderId="1" xfId="14" applyNumberFormat="1" applyFont="1" applyFill="1" applyBorder="1" applyAlignment="1" applyProtection="1">
      <alignment horizontal="center" vertical="center" wrapText="1"/>
    </xf>
    <xf numFmtId="0" fontId="24" fillId="0" borderId="0" xfId="0" applyFont="1"/>
    <xf numFmtId="0" fontId="25" fillId="3"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44" fontId="26" fillId="3" borderId="1" xfId="0" applyNumberFormat="1" applyFont="1" applyFill="1" applyBorder="1" applyAlignment="1">
      <alignment horizontal="center" vertical="center" wrapText="1" shrinkToFit="1"/>
    </xf>
    <xf numFmtId="9" fontId="26" fillId="3" borderId="1" xfId="0" applyNumberFormat="1" applyFont="1" applyFill="1" applyBorder="1" applyAlignment="1">
      <alignment horizontal="center" vertical="center"/>
    </xf>
    <xf numFmtId="0" fontId="25" fillId="3" borderId="13" xfId="0" applyFont="1" applyFill="1" applyBorder="1" applyAlignment="1">
      <alignment horizontal="center" vertical="center" wrapText="1"/>
    </xf>
    <xf numFmtId="0" fontId="24" fillId="0" borderId="1" xfId="0" applyFont="1" applyBorder="1" applyAlignment="1">
      <alignment horizontal="center" vertical="center"/>
    </xf>
    <xf numFmtId="0" fontId="27" fillId="0" borderId="1" xfId="0" applyFont="1" applyBorder="1" applyAlignment="1">
      <alignment horizontal="center" vertical="center"/>
    </xf>
    <xf numFmtId="0" fontId="28" fillId="0" borderId="1" xfId="14" applyFont="1" applyBorder="1" applyAlignment="1">
      <alignment horizontal="center" vertical="center"/>
    </xf>
    <xf numFmtId="0" fontId="29" fillId="3" borderId="1" xfId="14" applyFont="1" applyFill="1" applyBorder="1" applyAlignment="1">
      <alignment horizontal="center" vertical="center"/>
    </xf>
    <xf numFmtId="3" fontId="29" fillId="0" borderId="1" xfId="14" applyNumberFormat="1" applyFont="1" applyBorder="1" applyAlignment="1">
      <alignment horizontal="center" vertical="center"/>
    </xf>
    <xf numFmtId="0" fontId="29" fillId="0" borderId="1" xfId="14" applyFont="1" applyBorder="1" applyAlignment="1">
      <alignment horizontal="center" vertical="center"/>
    </xf>
    <xf numFmtId="0" fontId="29" fillId="0" borderId="1" xfId="14" applyFont="1" applyBorder="1" applyAlignment="1">
      <alignment horizontal="center" vertical="center" wrapText="1"/>
    </xf>
    <xf numFmtId="0" fontId="29" fillId="0" borderId="1" xfId="14" applyFont="1" applyBorder="1" applyAlignment="1">
      <alignment horizontal="left" vertical="center" wrapText="1"/>
    </xf>
    <xf numFmtId="0" fontId="29" fillId="0" borderId="10" xfId="14" applyFont="1" applyBorder="1" applyAlignment="1">
      <alignment horizontal="center" vertical="center"/>
    </xf>
    <xf numFmtId="44" fontId="29" fillId="0" borderId="1" xfId="14" applyNumberFormat="1" applyFont="1" applyBorder="1" applyAlignment="1">
      <alignment horizontal="center" vertical="center"/>
    </xf>
    <xf numFmtId="0" fontId="29" fillId="3" borderId="15" xfId="14" applyFont="1" applyFill="1" applyBorder="1" applyAlignment="1">
      <alignment horizontal="center" vertical="center"/>
    </xf>
    <xf numFmtId="0" fontId="29" fillId="0" borderId="17" xfId="14" applyFont="1" applyBorder="1" applyAlignment="1">
      <alignment horizontal="center" vertical="center"/>
    </xf>
    <xf numFmtId="0" fontId="29" fillId="3" borderId="18" xfId="14" applyFont="1" applyFill="1" applyBorder="1" applyAlignment="1">
      <alignment horizontal="center" vertical="center"/>
    </xf>
    <xf numFmtId="0" fontId="29" fillId="3" borderId="20" xfId="14" applyFont="1" applyFill="1" applyBorder="1" applyAlignment="1">
      <alignment horizontal="center" vertical="center"/>
    </xf>
    <xf numFmtId="0" fontId="29" fillId="3" borderId="21" xfId="14" applyFont="1" applyFill="1" applyBorder="1" applyAlignment="1">
      <alignment horizontal="center" vertical="center"/>
    </xf>
    <xf numFmtId="3" fontId="29" fillId="0" borderId="23" xfId="14" applyNumberFormat="1" applyFont="1" applyBorder="1" applyAlignment="1">
      <alignment horizontal="center" vertical="center"/>
    </xf>
    <xf numFmtId="0" fontId="5" fillId="3" borderId="21" xfId="14" applyFont="1" applyFill="1" applyBorder="1" applyAlignment="1">
      <alignment horizontal="center" vertical="center"/>
    </xf>
    <xf numFmtId="3" fontId="5" fillId="0" borderId="23" xfId="14" applyNumberFormat="1" applyFont="1" applyBorder="1" applyAlignment="1">
      <alignment horizontal="center" vertical="center"/>
    </xf>
    <xf numFmtId="0" fontId="29" fillId="0" borderId="23" xfId="14" applyFont="1" applyBorder="1" applyAlignment="1">
      <alignment horizontal="center" vertical="center"/>
    </xf>
    <xf numFmtId="0" fontId="2" fillId="0" borderId="1" xfId="14" applyFont="1" applyBorder="1" applyAlignment="1">
      <alignment horizontal="center" vertical="center" wrapText="1"/>
    </xf>
    <xf numFmtId="0" fontId="24" fillId="0" borderId="1" xfId="14" applyFont="1" applyBorder="1" applyAlignment="1">
      <alignment horizontal="center" vertical="center" wrapText="1"/>
    </xf>
    <xf numFmtId="0" fontId="24" fillId="0" borderId="1" xfId="14" quotePrefix="1" applyFont="1" applyBorder="1" applyAlignment="1">
      <alignment horizontal="center" vertical="center" wrapText="1"/>
    </xf>
    <xf numFmtId="0" fontId="24" fillId="0" borderId="15" xfId="14" applyFont="1" applyBorder="1" applyAlignment="1">
      <alignment horizontal="center" vertical="center" wrapText="1"/>
    </xf>
    <xf numFmtId="0" fontId="24" fillId="0" borderId="16" xfId="14" applyFont="1" applyBorder="1" applyAlignment="1">
      <alignment horizontal="center" vertical="center" wrapText="1"/>
    </xf>
    <xf numFmtId="0" fontId="24" fillId="0" borderId="17" xfId="14" quotePrefix="1" applyFont="1" applyBorder="1" applyAlignment="1">
      <alignment horizontal="center" vertical="center" wrapText="1"/>
    </xf>
    <xf numFmtId="0" fontId="24" fillId="0" borderId="18" xfId="14" applyFont="1" applyBorder="1" applyAlignment="1">
      <alignment horizontal="center" vertical="center" wrapText="1"/>
    </xf>
    <xf numFmtId="0" fontId="24" fillId="0" borderId="19" xfId="14" applyFont="1" applyBorder="1" applyAlignment="1">
      <alignment horizontal="center" vertical="center" wrapText="1"/>
    </xf>
    <xf numFmtId="0" fontId="24" fillId="4" borderId="19" xfId="14" applyFont="1" applyFill="1" applyBorder="1" applyAlignment="1">
      <alignment horizontal="center" vertical="center" wrapText="1"/>
    </xf>
    <xf numFmtId="0" fontId="24" fillId="0" borderId="22" xfId="14" applyFont="1" applyBorder="1" applyAlignment="1">
      <alignment horizontal="center" vertical="center" wrapText="1"/>
    </xf>
    <xf numFmtId="0" fontId="21" fillId="0" borderId="22" xfId="14" applyFont="1" applyBorder="1" applyAlignment="1">
      <alignment horizontal="center" vertical="center" wrapText="1"/>
    </xf>
    <xf numFmtId="0" fontId="21" fillId="0" borderId="23" xfId="14" applyFont="1" applyBorder="1" applyAlignment="1">
      <alignment horizontal="center" vertical="center" wrapText="1"/>
    </xf>
    <xf numFmtId="0" fontId="24" fillId="0" borderId="23" xfId="14" applyFont="1" applyBorder="1" applyAlignment="1">
      <alignment horizontal="center" vertical="center" wrapText="1"/>
    </xf>
    <xf numFmtId="0" fontId="24" fillId="0" borderId="0" xfId="14" applyFont="1" applyAlignment="1">
      <alignment horizontal="center" vertical="center" wrapText="1"/>
    </xf>
    <xf numFmtId="0" fontId="24" fillId="3" borderId="1" xfId="0" applyFont="1" applyFill="1" applyBorder="1" applyAlignment="1">
      <alignment horizontal="center" vertical="center" wrapText="1"/>
    </xf>
    <xf numFmtId="0" fontId="27" fillId="0" borderId="0" xfId="0" applyFont="1"/>
    <xf numFmtId="0" fontId="30" fillId="0" borderId="1" xfId="14" applyFont="1" applyBorder="1" applyAlignment="1">
      <alignment horizontal="left" vertical="center" wrapText="1"/>
    </xf>
    <xf numFmtId="0" fontId="30" fillId="0" borderId="15" xfId="14" quotePrefix="1" applyFont="1" applyBorder="1" applyAlignment="1">
      <alignment horizontal="left" vertical="center" wrapText="1"/>
    </xf>
    <xf numFmtId="0" fontId="30" fillId="0" borderId="18" xfId="14" quotePrefix="1" applyFont="1" applyBorder="1" applyAlignment="1">
      <alignment horizontal="left" vertical="center" wrapText="1"/>
    </xf>
    <xf numFmtId="0" fontId="30" fillId="0" borderId="18" xfId="15" applyFont="1" applyBorder="1" applyAlignment="1">
      <alignment horizontal="left" vertical="center" wrapText="1"/>
    </xf>
    <xf numFmtId="0" fontId="30" fillId="0" borderId="18" xfId="14" applyFont="1" applyBorder="1" applyAlignment="1">
      <alignment horizontal="left" vertical="center" wrapText="1"/>
    </xf>
    <xf numFmtId="0" fontId="5" fillId="0" borderId="1" xfId="14" applyFont="1" applyBorder="1" applyAlignment="1">
      <alignment horizontal="center" vertical="center" wrapText="1"/>
    </xf>
    <xf numFmtId="0" fontId="5" fillId="0" borderId="1" xfId="14" applyFont="1" applyBorder="1" applyAlignment="1">
      <alignment horizontal="left" vertical="center" wrapText="1"/>
    </xf>
    <xf numFmtId="0" fontId="30" fillId="0" borderId="21" xfId="14" applyFont="1" applyBorder="1" applyAlignment="1">
      <alignment horizontal="center" vertical="center" wrapText="1"/>
    </xf>
    <xf numFmtId="0" fontId="30" fillId="0" borderId="1" xfId="14" applyFont="1" applyBorder="1" applyAlignment="1">
      <alignment horizontal="center" vertical="center" wrapText="1"/>
    </xf>
    <xf numFmtId="0" fontId="5" fillId="0" borderId="1" xfId="14" quotePrefix="1" applyFont="1" applyBorder="1" applyAlignment="1">
      <alignment horizontal="center" vertical="center" wrapText="1"/>
    </xf>
    <xf numFmtId="0" fontId="3" fillId="0" borderId="3" xfId="14" applyFont="1" applyBorder="1" applyAlignment="1">
      <alignment horizontal="center" vertical="center"/>
    </xf>
    <xf numFmtId="0" fontId="3" fillId="0" borderId="3" xfId="14" applyFont="1" applyBorder="1" applyAlignment="1">
      <alignment horizontal="center" vertical="center" wrapText="1"/>
    </xf>
    <xf numFmtId="164" fontId="3" fillId="0" borderId="3" xfId="14" applyNumberFormat="1" applyFont="1" applyBorder="1" applyAlignment="1">
      <alignment horizontal="center" vertical="center" wrapText="1"/>
    </xf>
    <xf numFmtId="171" fontId="3" fillId="0" borderId="3" xfId="14" applyNumberFormat="1" applyFont="1" applyBorder="1" applyAlignment="1">
      <alignment horizontal="center" vertical="center" wrapText="1"/>
    </xf>
    <xf numFmtId="44" fontId="31" fillId="0" borderId="1" xfId="0" applyNumberFormat="1" applyFont="1" applyBorder="1" applyAlignment="1">
      <alignment horizontal="center" vertical="center"/>
    </xf>
    <xf numFmtId="0" fontId="31" fillId="0" borderId="1" xfId="0" applyFont="1" applyBorder="1" applyAlignment="1">
      <alignment horizontal="center" vertical="center"/>
    </xf>
    <xf numFmtId="9" fontId="31" fillId="0" borderId="1" xfId="0" applyNumberFormat="1" applyFont="1" applyBorder="1" applyAlignment="1">
      <alignment horizontal="center" vertical="center"/>
    </xf>
    <xf numFmtId="174" fontId="7" fillId="0" borderId="1" xfId="0" applyNumberFormat="1" applyFont="1" applyBorder="1" applyAlignment="1">
      <alignment horizontal="center" vertical="center"/>
    </xf>
    <xf numFmtId="164" fontId="30" fillId="0" borderId="1" xfId="14" applyNumberFormat="1" applyFont="1" applyBorder="1" applyAlignment="1">
      <alignment horizontal="center" vertical="center"/>
    </xf>
    <xf numFmtId="174" fontId="30" fillId="0" borderId="1" xfId="14" applyNumberFormat="1" applyFont="1" applyBorder="1" applyAlignment="1">
      <alignment horizontal="center" vertical="center"/>
    </xf>
    <xf numFmtId="9" fontId="30" fillId="0" borderId="1" xfId="14" applyNumberFormat="1" applyFont="1" applyBorder="1" applyAlignment="1">
      <alignment horizontal="center" vertical="center"/>
    </xf>
    <xf numFmtId="174" fontId="30" fillId="0" borderId="1" xfId="14" applyNumberFormat="1" applyFont="1" applyBorder="1" applyAlignment="1">
      <alignment horizontal="center" vertical="center" wrapText="1"/>
    </xf>
    <xf numFmtId="164" fontId="30" fillId="0" borderId="17" xfId="14" applyNumberFormat="1" applyFont="1" applyBorder="1" applyAlignment="1">
      <alignment horizontal="center" vertical="center"/>
    </xf>
    <xf numFmtId="164" fontId="30" fillId="0" borderId="23" xfId="14" applyNumberFormat="1" applyFont="1" applyBorder="1" applyAlignment="1">
      <alignment horizontal="center" vertical="center"/>
    </xf>
    <xf numFmtId="164" fontId="5" fillId="0" borderId="23" xfId="14" applyNumberFormat="1" applyFont="1" applyBorder="1" applyAlignment="1">
      <alignment horizontal="center" vertical="center"/>
    </xf>
    <xf numFmtId="174" fontId="5" fillId="0" borderId="1" xfId="14" applyNumberFormat="1" applyFont="1" applyBorder="1" applyAlignment="1">
      <alignment horizontal="center" vertical="center"/>
    </xf>
    <xf numFmtId="174" fontId="5" fillId="0" borderId="1" xfId="14" applyNumberFormat="1" applyFont="1" applyBorder="1" applyAlignment="1">
      <alignment horizontal="center" vertical="center" wrapText="1"/>
    </xf>
    <xf numFmtId="0" fontId="32" fillId="3" borderId="1" xfId="14" applyFont="1" applyFill="1" applyBorder="1" applyAlignment="1">
      <alignment horizontal="center" vertical="center"/>
    </xf>
    <xf numFmtId="0" fontId="32" fillId="3" borderId="24" xfId="14" applyFont="1" applyFill="1" applyBorder="1" applyAlignment="1">
      <alignment horizontal="center" vertical="center"/>
    </xf>
    <xf numFmtId="174" fontId="32" fillId="3" borderId="1" xfId="14" applyNumberFormat="1" applyFont="1" applyFill="1" applyBorder="1" applyAlignment="1">
      <alignment horizontal="center" vertical="center"/>
    </xf>
    <xf numFmtId="164" fontId="32" fillId="3" borderId="25" xfId="14" applyNumberFormat="1" applyFont="1" applyFill="1" applyBorder="1" applyAlignment="1">
      <alignment horizontal="center" vertical="center"/>
    </xf>
    <xf numFmtId="174" fontId="32" fillId="3" borderId="25" xfId="14" applyNumberFormat="1" applyFont="1" applyFill="1" applyBorder="1" applyAlignment="1">
      <alignment horizontal="center" vertical="center"/>
    </xf>
    <xf numFmtId="0" fontId="32" fillId="3" borderId="25" xfId="14" applyFont="1" applyFill="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167" fontId="2" fillId="0" borderId="3" xfId="0" applyNumberFormat="1" applyFont="1" applyBorder="1" applyAlignment="1">
      <alignment horizontal="center" vertical="center" wrapText="1"/>
    </xf>
    <xf numFmtId="164" fontId="2" fillId="0" borderId="3" xfId="0" applyNumberFormat="1" applyFont="1" applyBorder="1" applyAlignment="1">
      <alignment horizontal="right" vertical="center" wrapText="1"/>
    </xf>
    <xf numFmtId="9" fontId="2" fillId="0" borderId="3" xfId="3" applyFont="1" applyBorder="1" applyAlignment="1">
      <alignment horizontal="center" vertical="center" wrapText="1"/>
    </xf>
    <xf numFmtId="0" fontId="19" fillId="0" borderId="3" xfId="4" applyFont="1" applyBorder="1"/>
    <xf numFmtId="0" fontId="2" fillId="0" borderId="3" xfId="4" applyFont="1" applyBorder="1" applyAlignment="1">
      <alignment horizontal="center" vertical="center"/>
    </xf>
    <xf numFmtId="164" fontId="2" fillId="0" borderId="3" xfId="4" applyNumberFormat="1" applyFont="1" applyBorder="1" applyAlignment="1">
      <alignment horizontal="center" vertical="center"/>
    </xf>
    <xf numFmtId="9" fontId="2" fillId="0" borderId="3" xfId="9" applyNumberFormat="1" applyFont="1" applyBorder="1" applyAlignment="1">
      <alignment horizontal="center" vertical="center"/>
    </xf>
    <xf numFmtId="0" fontId="2" fillId="0" borderId="3" xfId="9" applyNumberFormat="1" applyFont="1" applyBorder="1" applyAlignment="1">
      <alignment horizontal="center" vertical="center"/>
    </xf>
    <xf numFmtId="0" fontId="2" fillId="0" borderId="3" xfId="8" applyFont="1" applyBorder="1" applyAlignment="1">
      <alignment horizontal="center" vertical="center"/>
    </xf>
    <xf numFmtId="9" fontId="2" fillId="0" borderId="3" xfId="2" applyFont="1" applyBorder="1" applyAlignment="1">
      <alignment horizontal="center" vertical="center"/>
    </xf>
    <xf numFmtId="1" fontId="33" fillId="3" borderId="12" xfId="0" applyNumberFormat="1" applyFont="1" applyFill="1" applyBorder="1" applyAlignment="1">
      <alignment horizontal="center" vertical="center"/>
    </xf>
    <xf numFmtId="0" fontId="33" fillId="3" borderId="12" xfId="0" applyFont="1" applyFill="1" applyBorder="1" applyAlignment="1">
      <alignment horizontal="center" vertical="center"/>
    </xf>
    <xf numFmtId="0" fontId="4" fillId="0" borderId="3" xfId="0" applyFont="1" applyBorder="1" applyAlignment="1">
      <alignment horizontal="left" vertical="center" wrapText="1"/>
    </xf>
    <xf numFmtId="175" fontId="4" fillId="0" borderId="3" xfId="0" applyNumberFormat="1" applyFont="1" applyBorder="1" applyAlignment="1">
      <alignment horizontal="center" vertical="center"/>
    </xf>
    <xf numFmtId="9" fontId="4" fillId="0" borderId="3" xfId="0" applyNumberFormat="1" applyFont="1" applyBorder="1" applyAlignment="1">
      <alignment horizontal="center" vertical="center"/>
    </xf>
    <xf numFmtId="0" fontId="4" fillId="0" borderId="3" xfId="0" applyFont="1" applyBorder="1"/>
    <xf numFmtId="0" fontId="4" fillId="0" borderId="8" xfId="14" applyFont="1" applyBorder="1" applyAlignment="1">
      <alignment horizontal="center" vertical="center"/>
    </xf>
    <xf numFmtId="0" fontId="4" fillId="0" borderId="8" xfId="14" applyFont="1" applyBorder="1" applyAlignment="1">
      <alignment vertical="top" wrapText="1"/>
    </xf>
    <xf numFmtId="164" fontId="4" fillId="0" borderId="8" xfId="14" applyNumberFormat="1" applyFont="1" applyBorder="1" applyAlignment="1">
      <alignment vertical="center"/>
    </xf>
    <xf numFmtId="9" fontId="4" fillId="0" borderId="8" xfId="14" applyNumberFormat="1" applyFont="1" applyBorder="1" applyAlignment="1">
      <alignment horizontal="center" vertical="center"/>
    </xf>
    <xf numFmtId="0" fontId="4" fillId="0" borderId="8" xfId="14" applyFont="1" applyBorder="1" applyAlignment="1">
      <alignment vertical="center"/>
    </xf>
    <xf numFmtId="174" fontId="27" fillId="0" borderId="1" xfId="0" applyNumberFormat="1" applyFont="1" applyBorder="1" applyAlignment="1">
      <alignment horizontal="center" vertical="center"/>
    </xf>
    <xf numFmtId="174" fontId="4" fillId="0" borderId="8" xfId="14" applyNumberFormat="1" applyFont="1" applyBorder="1" applyAlignment="1">
      <alignment vertical="center"/>
    </xf>
    <xf numFmtId="0" fontId="4" fillId="0" borderId="1" xfId="14" applyFont="1" applyBorder="1" applyAlignment="1">
      <alignment horizontal="center" vertical="center"/>
    </xf>
    <xf numFmtId="0" fontId="4" fillId="0" borderId="1" xfId="14" applyFont="1" applyBorder="1" applyAlignment="1">
      <alignment vertical="top" wrapText="1"/>
    </xf>
    <xf numFmtId="164" fontId="4" fillId="0" borderId="1" xfId="14" applyNumberFormat="1" applyFont="1" applyBorder="1" applyAlignment="1">
      <alignment vertical="center"/>
    </xf>
    <xf numFmtId="0" fontId="4" fillId="0" borderId="1" xfId="14" applyFont="1" applyBorder="1" applyAlignment="1">
      <alignment vertical="center"/>
    </xf>
    <xf numFmtId="0" fontId="20" fillId="0" borderId="1" xfId="10" applyFont="1" applyBorder="1" applyAlignment="1">
      <alignment horizontal="center" vertical="center"/>
    </xf>
    <xf numFmtId="0" fontId="20" fillId="0" borderId="1" xfId="10" applyFont="1" applyBorder="1" applyAlignment="1">
      <alignment horizontal="center" vertical="center" wrapText="1"/>
    </xf>
    <xf numFmtId="3" fontId="20" fillId="0" borderId="1" xfId="10" applyNumberFormat="1" applyFont="1" applyBorder="1" applyAlignment="1">
      <alignment horizontal="center" vertical="center"/>
    </xf>
    <xf numFmtId="2" fontId="20" fillId="0" borderId="1" xfId="10" applyNumberFormat="1" applyFont="1" applyBorder="1" applyAlignment="1">
      <alignment horizontal="center" vertical="center" wrapText="1"/>
    </xf>
    <xf numFmtId="4" fontId="20" fillId="0" borderId="1" xfId="10" applyNumberFormat="1" applyFont="1" applyBorder="1" applyAlignment="1">
      <alignment horizontal="center" vertical="center" wrapText="1"/>
    </xf>
    <xf numFmtId="1" fontId="20" fillId="0" borderId="1" xfId="10" applyNumberFormat="1" applyFont="1" applyBorder="1" applyAlignment="1">
      <alignment horizontal="center" vertical="center" wrapText="1"/>
    </xf>
    <xf numFmtId="0" fontId="4" fillId="0" borderId="10" xfId="10" applyBorder="1" applyAlignment="1">
      <alignment horizontal="left" vertical="top" wrapText="1"/>
    </xf>
    <xf numFmtId="0" fontId="4" fillId="0" borderId="1" xfId="10" applyBorder="1" applyAlignment="1">
      <alignment horizontal="center" vertical="center" wrapText="1"/>
    </xf>
    <xf numFmtId="3" fontId="4" fillId="0" borderId="1" xfId="10" applyNumberFormat="1" applyBorder="1" applyAlignment="1">
      <alignment horizontal="center" vertical="center"/>
    </xf>
    <xf numFmtId="164" fontId="4" fillId="0" borderId="1" xfId="10" applyNumberFormat="1" applyBorder="1" applyAlignment="1">
      <alignment horizontal="center" vertical="center" wrapText="1"/>
    </xf>
    <xf numFmtId="9" fontId="4" fillId="0" borderId="1" xfId="2" applyFont="1" applyBorder="1" applyAlignment="1">
      <alignment horizontal="center" vertical="center" wrapText="1"/>
    </xf>
    <xf numFmtId="0" fontId="4" fillId="0" borderId="10" xfId="0" applyFont="1" applyBorder="1" applyAlignment="1">
      <alignment horizontal="left" vertical="top"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left" wrapText="1"/>
    </xf>
    <xf numFmtId="0" fontId="4" fillId="0" borderId="1" xfId="10" applyBorder="1" applyAlignment="1">
      <alignment horizontal="center" vertical="center"/>
    </xf>
    <xf numFmtId="0" fontId="4" fillId="0" borderId="0" xfId="0" applyFont="1" applyAlignment="1">
      <alignment horizontal="left" wrapText="1"/>
    </xf>
    <xf numFmtId="0" fontId="4" fillId="0" borderId="23" xfId="0" applyFont="1" applyBorder="1" applyAlignment="1">
      <alignment horizontal="center" vertical="center" wrapText="1"/>
    </xf>
    <xf numFmtId="0" fontId="4" fillId="0" borderId="1" xfId="0" applyFont="1" applyBorder="1" applyAlignment="1">
      <alignment wrapText="1"/>
    </xf>
    <xf numFmtId="0" fontId="4" fillId="0" borderId="0" xfId="0" applyFont="1" applyAlignment="1">
      <alignment vertical="center" wrapText="1"/>
    </xf>
    <xf numFmtId="0" fontId="25" fillId="0" borderId="1" xfId="0" applyFont="1" applyBorder="1" applyAlignment="1">
      <alignment horizontal="center" vertical="center"/>
    </xf>
    <xf numFmtId="0" fontId="33" fillId="0" borderId="1" xfId="0" applyFont="1" applyBorder="1" applyAlignment="1">
      <alignment horizontal="center" vertical="center" wrapText="1"/>
    </xf>
    <xf numFmtId="3" fontId="33" fillId="0" borderId="1" xfId="0" applyNumberFormat="1" applyFont="1" applyBorder="1" applyAlignment="1">
      <alignment horizontal="center" vertical="center"/>
    </xf>
    <xf numFmtId="173" fontId="33" fillId="0" borderId="1" xfId="0" applyNumberFormat="1" applyFont="1" applyBorder="1" applyAlignment="1">
      <alignment horizontal="center" vertical="center"/>
    </xf>
    <xf numFmtId="9" fontId="33" fillId="0" borderId="1" xfId="2" applyFont="1" applyBorder="1" applyAlignment="1" applyProtection="1">
      <alignment horizontal="center" vertical="center"/>
    </xf>
    <xf numFmtId="0" fontId="33" fillId="0" borderId="1" xfId="0" applyFont="1" applyBorder="1" applyAlignment="1">
      <alignment horizontal="center" vertical="center"/>
    </xf>
    <xf numFmtId="0" fontId="4" fillId="0" borderId="1" xfId="0" applyFont="1" applyBorder="1" applyAlignment="1">
      <alignment vertical="center" wrapText="1"/>
    </xf>
    <xf numFmtId="0" fontId="2" fillId="0" borderId="1" xfId="7" applyFont="1" applyBorder="1" applyAlignment="1">
      <alignment horizontal="center" vertical="center"/>
    </xf>
    <xf numFmtId="44" fontId="2" fillId="0" borderId="1" xfId="7" applyNumberFormat="1" applyFont="1" applyBorder="1" applyAlignment="1">
      <alignment horizontal="center" vertical="center"/>
    </xf>
    <xf numFmtId="9" fontId="2" fillId="0" borderId="1" xfId="7" applyNumberFormat="1" applyFont="1" applyBorder="1" applyAlignment="1">
      <alignment horizontal="center" vertical="center"/>
    </xf>
    <xf numFmtId="0" fontId="2" fillId="0" borderId="1" xfId="7" applyFont="1" applyBorder="1" applyAlignment="1">
      <alignment horizontal="center" vertical="center" wrapText="1"/>
    </xf>
    <xf numFmtId="0" fontId="24" fillId="0" borderId="26" xfId="14" applyFont="1" applyBorder="1" applyAlignment="1">
      <alignment horizontal="center" vertical="center" wrapText="1"/>
    </xf>
    <xf numFmtId="0" fontId="21" fillId="0" borderId="25" xfId="14" quotePrefix="1" applyFont="1" applyBorder="1" applyAlignment="1">
      <alignment horizontal="center" vertical="center" wrapText="1"/>
    </xf>
    <xf numFmtId="174" fontId="4" fillId="0" borderId="1" xfId="0" applyNumberFormat="1" applyFont="1" applyBorder="1" applyAlignment="1">
      <alignment horizontal="center" vertical="center"/>
    </xf>
    <xf numFmtId="174" fontId="4" fillId="0" borderId="3" xfId="9" applyNumberFormat="1" applyFont="1" applyBorder="1" applyAlignment="1">
      <alignment horizontal="center" vertical="center"/>
    </xf>
    <xf numFmtId="174" fontId="2" fillId="0" borderId="3" xfId="9" applyNumberFormat="1" applyFont="1" applyBorder="1" applyAlignment="1">
      <alignment horizontal="center" vertical="center"/>
    </xf>
    <xf numFmtId="174" fontId="4" fillId="0" borderId="3" xfId="8" applyNumberFormat="1" applyFont="1" applyBorder="1" applyAlignment="1">
      <alignment vertical="center"/>
    </xf>
    <xf numFmtId="174" fontId="2" fillId="0" borderId="3" xfId="8" applyNumberFormat="1" applyFont="1" applyBorder="1" applyAlignment="1">
      <alignment horizontal="center" vertical="center"/>
    </xf>
    <xf numFmtId="174" fontId="0" fillId="0" borderId="0" xfId="0" applyNumberFormat="1"/>
    <xf numFmtId="174" fontId="4" fillId="0" borderId="3" xfId="10" applyNumberFormat="1" applyBorder="1" applyAlignment="1">
      <alignment horizontal="center" vertical="center" wrapText="1"/>
    </xf>
    <xf numFmtId="174" fontId="2" fillId="0" borderId="3" xfId="0" applyNumberFormat="1" applyFont="1" applyBorder="1" applyAlignment="1">
      <alignment horizontal="center" vertical="center"/>
    </xf>
    <xf numFmtId="174" fontId="4" fillId="0" borderId="3" xfId="0" applyNumberFormat="1" applyFont="1" applyBorder="1" applyAlignment="1">
      <alignment horizontal="center" vertical="center"/>
    </xf>
    <xf numFmtId="174" fontId="3" fillId="0" borderId="3" xfId="0" applyNumberFormat="1" applyFont="1" applyBorder="1" applyAlignment="1">
      <alignment horizontal="center" vertical="center"/>
    </xf>
    <xf numFmtId="174" fontId="4" fillId="0" borderId="3" xfId="0" applyNumberFormat="1" applyFont="1" applyBorder="1" applyAlignment="1">
      <alignment horizontal="right" vertical="center" wrapText="1"/>
    </xf>
    <xf numFmtId="174" fontId="2" fillId="0" borderId="3" xfId="0" applyNumberFormat="1" applyFont="1" applyBorder="1" applyAlignment="1">
      <alignment horizontal="center" vertical="center" wrapText="1"/>
    </xf>
    <xf numFmtId="174" fontId="5" fillId="0" borderId="1" xfId="0" applyNumberFormat="1" applyFont="1" applyBorder="1" applyAlignment="1">
      <alignment vertical="center"/>
    </xf>
    <xf numFmtId="174" fontId="33" fillId="3" borderId="1" xfId="0" applyNumberFormat="1" applyFont="1" applyFill="1" applyBorder="1" applyAlignment="1">
      <alignment horizontal="center" vertical="center"/>
    </xf>
    <xf numFmtId="174" fontId="5" fillId="0" borderId="1" xfId="0" applyNumberFormat="1" applyFont="1" applyBorder="1" applyAlignment="1">
      <alignment horizontal="right" vertical="center"/>
    </xf>
    <xf numFmtId="174" fontId="33" fillId="3" borderId="12" xfId="0" applyNumberFormat="1" applyFont="1" applyFill="1" applyBorder="1" applyAlignment="1">
      <alignment horizontal="center" vertical="center"/>
    </xf>
    <xf numFmtId="174" fontId="26" fillId="3" borderId="1" xfId="0" applyNumberFormat="1" applyFont="1" applyFill="1" applyBorder="1" applyAlignment="1">
      <alignment horizontal="center" vertical="center"/>
    </xf>
    <xf numFmtId="174" fontId="31" fillId="0" borderId="1" xfId="0" applyNumberFormat="1" applyFont="1" applyBorder="1" applyAlignment="1">
      <alignment horizontal="center" vertical="center"/>
    </xf>
    <xf numFmtId="174" fontId="4" fillId="0" borderId="1" xfId="7" applyNumberFormat="1" applyFont="1" applyBorder="1" applyAlignment="1">
      <alignment vertical="center"/>
    </xf>
    <xf numFmtId="174" fontId="2" fillId="0" borderId="1" xfId="7" applyNumberFormat="1" applyFont="1" applyBorder="1" applyAlignment="1">
      <alignment horizontal="center" vertical="center"/>
    </xf>
    <xf numFmtId="174" fontId="4" fillId="0" borderId="3" xfId="14" applyNumberFormat="1" applyFont="1" applyBorder="1" applyAlignment="1">
      <alignment vertical="center"/>
    </xf>
    <xf numFmtId="174" fontId="4" fillId="0" borderId="1" xfId="14" applyNumberFormat="1" applyFont="1" applyBorder="1" applyAlignment="1">
      <alignment vertical="center"/>
    </xf>
    <xf numFmtId="9" fontId="4" fillId="0" borderId="28" xfId="14" applyNumberFormat="1" applyFont="1" applyBorder="1" applyAlignment="1">
      <alignment horizontal="center" vertical="center"/>
    </xf>
    <xf numFmtId="0" fontId="27" fillId="0" borderId="10" xfId="0" applyFont="1" applyBorder="1" applyAlignment="1">
      <alignment horizontal="center" vertical="center"/>
    </xf>
    <xf numFmtId="0" fontId="4" fillId="0" borderId="29" xfId="14" applyFont="1" applyBorder="1" applyAlignment="1">
      <alignment vertical="center"/>
    </xf>
    <xf numFmtId="0" fontId="27" fillId="0" borderId="25" xfId="0" applyFont="1" applyBorder="1" applyAlignment="1">
      <alignment horizontal="center" vertical="center"/>
    </xf>
    <xf numFmtId="164" fontId="3" fillId="0" borderId="8" xfId="14" applyNumberFormat="1" applyFont="1" applyBorder="1" applyAlignment="1">
      <alignment horizontal="center" vertical="center" wrapText="1"/>
    </xf>
    <xf numFmtId="174" fontId="4" fillId="0" borderId="1" xfId="10" applyNumberFormat="1" applyBorder="1" applyAlignment="1">
      <alignment horizontal="center" vertical="center" wrapText="1"/>
    </xf>
    <xf numFmtId="174" fontId="33" fillId="0" borderId="1" xfId="0" applyNumberFormat="1" applyFont="1" applyBorder="1" applyAlignment="1">
      <alignment horizontal="center" vertical="center"/>
    </xf>
    <xf numFmtId="0" fontId="33" fillId="0" borderId="0" xfId="0" applyFont="1" applyAlignment="1">
      <alignment horizontal="center" vertical="top" wrapText="1"/>
    </xf>
    <xf numFmtId="0" fontId="0" fillId="0" borderId="0" xfId="0" applyAlignment="1">
      <alignment horizontal="center" wrapText="1"/>
    </xf>
    <xf numFmtId="0" fontId="0" fillId="0" borderId="0" xfId="0" applyAlignment="1">
      <alignment horizontal="center"/>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27" xfId="0" applyFont="1" applyBorder="1" applyAlignment="1">
      <alignment horizontal="center" vertical="center"/>
    </xf>
    <xf numFmtId="0" fontId="2" fillId="0" borderId="6" xfId="0" applyFont="1" applyBorder="1" applyAlignment="1">
      <alignment horizontal="center" vertical="center"/>
    </xf>
    <xf numFmtId="0" fontId="13" fillId="0" borderId="4" xfId="4" applyFont="1" applyBorder="1" applyAlignment="1">
      <alignment horizontal="center"/>
    </xf>
    <xf numFmtId="0" fontId="2" fillId="0" borderId="3" xfId="9" applyNumberFormat="1" applyFont="1" applyBorder="1" applyAlignment="1">
      <alignment horizontal="center" vertical="center"/>
    </xf>
    <xf numFmtId="0" fontId="2" fillId="0" borderId="3" xfId="8" applyFont="1" applyBorder="1" applyAlignment="1">
      <alignment horizontal="center" vertical="center"/>
    </xf>
    <xf numFmtId="0" fontId="2" fillId="0" borderId="3" xfId="0" applyFont="1" applyBorder="1" applyAlignment="1">
      <alignment horizontal="center" vertical="center" wrapText="1"/>
    </xf>
    <xf numFmtId="0" fontId="27" fillId="0" borderId="0" xfId="0" applyFont="1" applyAlignment="1">
      <alignment horizontal="center" wrapText="1"/>
    </xf>
    <xf numFmtId="0" fontId="3" fillId="0" borderId="3" xfId="0" applyFont="1" applyBorder="1" applyAlignment="1">
      <alignment horizontal="center" vertical="center"/>
    </xf>
    <xf numFmtId="0" fontId="3" fillId="0" borderId="0" xfId="0" applyFont="1" applyAlignment="1">
      <alignment horizontal="left"/>
    </xf>
    <xf numFmtId="0" fontId="33" fillId="3" borderId="10" xfId="0" applyFont="1" applyFill="1" applyBorder="1" applyAlignment="1">
      <alignment horizontal="center" vertical="center"/>
    </xf>
    <xf numFmtId="0" fontId="33" fillId="3" borderId="11" xfId="0" applyFont="1" applyFill="1" applyBorder="1" applyAlignment="1">
      <alignment horizontal="center" vertical="center"/>
    </xf>
    <xf numFmtId="0" fontId="33" fillId="3" borderId="2" xfId="0" applyFont="1" applyFill="1" applyBorder="1" applyAlignment="1">
      <alignment horizontal="center" vertical="center"/>
    </xf>
    <xf numFmtId="0" fontId="23" fillId="3" borderId="13" xfId="0" applyFont="1" applyFill="1" applyBorder="1" applyAlignment="1">
      <alignment vertical="center"/>
    </xf>
    <xf numFmtId="0" fontId="23" fillId="3" borderId="14" xfId="0" applyFont="1" applyFill="1" applyBorder="1" applyAlignment="1">
      <alignment vertical="center"/>
    </xf>
    <xf numFmtId="0" fontId="2" fillId="0" borderId="10" xfId="7" applyFont="1" applyBorder="1" applyAlignment="1">
      <alignment horizontal="center" vertical="center"/>
    </xf>
    <xf numFmtId="0" fontId="2" fillId="0" borderId="25" xfId="7" applyFont="1" applyBorder="1" applyAlignment="1">
      <alignment horizontal="center" vertical="center"/>
    </xf>
    <xf numFmtId="0" fontId="0" fillId="0" borderId="0" xfId="0" applyAlignment="1">
      <alignment horizontal="left" vertical="top" wrapText="1"/>
    </xf>
  </cellXfs>
  <cellStyles count="16">
    <cellStyle name="Excel Built-in Currency" xfId="6" xr:uid="{C9CDAF9B-48D0-484F-9814-D75799EDEC16}"/>
    <cellStyle name="Excel Built-in Normal" xfId="14" xr:uid="{A18B64B7-045E-4283-B1AA-B0943DB73235}"/>
    <cellStyle name="Excel Built-in Normal 1" xfId="13" xr:uid="{A5A99812-837B-4AF4-91BC-E31DD986BAF1}"/>
    <cellStyle name="Excel Built-in Normal 2" xfId="11" xr:uid="{E0A08632-D3FA-4F39-A8D9-86265D546D73}"/>
    <cellStyle name="Excel Built-in Normal 3" xfId="8" xr:uid="{0F37CF40-64C3-4D2E-A90D-1A129D6917C9}"/>
    <cellStyle name="Excel Built-in Percent" xfId="3" xr:uid="{156F5A8C-A8DC-4E95-912E-805391F98C4D}"/>
    <cellStyle name="Normalny" xfId="0" builtinId="0"/>
    <cellStyle name="Normalny 2 2" xfId="10" xr:uid="{3E90931E-D041-4296-B8DE-06C773E97D56}"/>
    <cellStyle name="Normalny 3" xfId="15" xr:uid="{8755AE93-C0F6-4959-BA5A-7B92C84A0179}"/>
    <cellStyle name="Normalny 4" xfId="4" xr:uid="{1197DD50-AA8C-4E0B-A481-1A209D54CFB6}"/>
    <cellStyle name="Normalny 5" xfId="12" xr:uid="{285F0F09-33B9-4487-927F-FA06B4D6FF4B}"/>
    <cellStyle name="Normalny 6" xfId="7" xr:uid="{5E879964-C507-4E7F-A154-A8C109EC9189}"/>
    <cellStyle name="Normalny_Arkusz1" xfId="5" xr:uid="{30455FE3-BD22-43EB-8DDE-3939153A671A}"/>
    <cellStyle name="Procentowy" xfId="2" builtinId="5"/>
    <cellStyle name="Walutowy" xfId="1" builtinId="4"/>
    <cellStyle name="Walutowy 3" xfId="9" xr:uid="{997ECB2B-2458-4BD2-A161-D9349A3613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2"/>
  <sheetViews>
    <sheetView view="pageBreakPreview" zoomScale="60" zoomScaleNormal="100" workbookViewId="0">
      <selection activeCell="M7" sqref="M7"/>
    </sheetView>
  </sheetViews>
  <sheetFormatPr defaultRowHeight="15"/>
  <cols>
    <col min="1" max="1" width="6.42578125" customWidth="1"/>
    <col min="2" max="2" width="56" customWidth="1"/>
    <col min="5" max="5" width="12.42578125" customWidth="1"/>
    <col min="6" max="6" width="18.7109375" customWidth="1"/>
    <col min="8" max="8" width="14.28515625" customWidth="1"/>
    <col min="9" max="9" width="23.7109375" customWidth="1"/>
  </cols>
  <sheetData>
    <row r="1" spans="1:9">
      <c r="G1" s="292" t="s">
        <v>183</v>
      </c>
      <c r="H1" s="293"/>
      <c r="I1" s="293"/>
    </row>
    <row r="2" spans="1:9">
      <c r="G2" s="293"/>
      <c r="H2" s="293"/>
      <c r="I2" s="293"/>
    </row>
    <row r="3" spans="1:9">
      <c r="A3" s="1" t="s">
        <v>184</v>
      </c>
      <c r="G3" s="293"/>
      <c r="H3" s="293"/>
      <c r="I3" s="293"/>
    </row>
    <row r="5" spans="1:9" ht="53.25" customHeight="1">
      <c r="A5" s="2" t="s">
        <v>0</v>
      </c>
      <c r="B5" s="3" t="s">
        <v>1</v>
      </c>
      <c r="C5" s="2" t="s">
        <v>2</v>
      </c>
      <c r="D5" s="2" t="s">
        <v>3</v>
      </c>
      <c r="E5" s="4" t="s">
        <v>4</v>
      </c>
      <c r="F5" s="5" t="s">
        <v>5</v>
      </c>
      <c r="G5" s="5" t="s">
        <v>6</v>
      </c>
      <c r="H5" s="5" t="s">
        <v>7</v>
      </c>
      <c r="I5" s="3" t="s">
        <v>8</v>
      </c>
    </row>
    <row r="6" spans="1:9" ht="73.5" customHeight="1">
      <c r="A6" s="6">
        <v>1</v>
      </c>
      <c r="B6" s="7" t="s">
        <v>9</v>
      </c>
      <c r="C6" s="8" t="s">
        <v>10</v>
      </c>
      <c r="D6" s="6">
        <v>20</v>
      </c>
      <c r="E6" s="9" t="s">
        <v>185</v>
      </c>
      <c r="F6" s="262"/>
      <c r="G6" s="11" t="s">
        <v>185</v>
      </c>
      <c r="H6" s="10"/>
      <c r="I6" s="7"/>
    </row>
    <row r="7" spans="1:9" ht="63.75">
      <c r="A7" s="6">
        <v>2</v>
      </c>
      <c r="B7" s="7" t="s">
        <v>11</v>
      </c>
      <c r="C7" s="8" t="s">
        <v>10</v>
      </c>
      <c r="D7" s="6">
        <v>25</v>
      </c>
      <c r="E7" s="12" t="s">
        <v>185</v>
      </c>
      <c r="F7" s="10"/>
      <c r="G7" s="11" t="s">
        <v>185</v>
      </c>
      <c r="H7" s="10"/>
      <c r="I7" s="8"/>
    </row>
    <row r="8" spans="1:9" ht="51">
      <c r="A8" s="6">
        <v>3</v>
      </c>
      <c r="B8" s="7" t="s">
        <v>12</v>
      </c>
      <c r="C8" s="8" t="s">
        <v>10</v>
      </c>
      <c r="D8" s="6">
        <v>2</v>
      </c>
      <c r="E8" s="12" t="s">
        <v>185</v>
      </c>
      <c r="F8" s="10"/>
      <c r="G8" s="11" t="s">
        <v>185</v>
      </c>
      <c r="H8" s="10"/>
      <c r="I8" s="8"/>
    </row>
    <row r="9" spans="1:9" ht="51">
      <c r="A9" s="6">
        <v>4</v>
      </c>
      <c r="B9" s="7" t="s">
        <v>13</v>
      </c>
      <c r="C9" s="8" t="s">
        <v>10</v>
      </c>
      <c r="D9" s="6">
        <v>1</v>
      </c>
      <c r="E9" s="12" t="s">
        <v>185</v>
      </c>
      <c r="F9" s="10"/>
      <c r="G9" s="11" t="s">
        <v>185</v>
      </c>
      <c r="H9" s="10"/>
      <c r="I9" s="8"/>
    </row>
    <row r="10" spans="1:9" ht="25.5">
      <c r="A10" s="6">
        <v>5</v>
      </c>
      <c r="B10" s="7" t="s">
        <v>179</v>
      </c>
      <c r="C10" s="8" t="s">
        <v>10</v>
      </c>
      <c r="D10" s="6">
        <v>1</v>
      </c>
      <c r="E10" s="12" t="s">
        <v>185</v>
      </c>
      <c r="F10" s="10"/>
      <c r="G10" s="11" t="s">
        <v>185</v>
      </c>
      <c r="H10" s="10"/>
      <c r="I10" s="13"/>
    </row>
    <row r="11" spans="1:9" ht="25.5">
      <c r="A11" s="6">
        <v>6</v>
      </c>
      <c r="B11" s="7" t="s">
        <v>180</v>
      </c>
      <c r="C11" s="8" t="s">
        <v>10</v>
      </c>
      <c r="D11" s="6">
        <v>1</v>
      </c>
      <c r="E11" s="12" t="s">
        <v>185</v>
      </c>
      <c r="F11" s="10"/>
      <c r="G11" s="11" t="s">
        <v>185</v>
      </c>
      <c r="H11" s="10"/>
      <c r="I11" s="8"/>
    </row>
    <row r="12" spans="1:9" ht="25.5">
      <c r="A12" s="6">
        <v>7</v>
      </c>
      <c r="B12" s="7" t="s">
        <v>181</v>
      </c>
      <c r="C12" s="8" t="s">
        <v>10</v>
      </c>
      <c r="D12" s="6">
        <v>5</v>
      </c>
      <c r="E12" s="12" t="s">
        <v>185</v>
      </c>
      <c r="F12" s="10"/>
      <c r="G12" s="11" t="s">
        <v>185</v>
      </c>
      <c r="H12" s="10"/>
      <c r="I12" s="8"/>
    </row>
    <row r="13" spans="1:9" ht="25.5">
      <c r="A13" s="6">
        <v>8</v>
      </c>
      <c r="B13" s="7" t="s">
        <v>151</v>
      </c>
      <c r="C13" s="8" t="s">
        <v>14</v>
      </c>
      <c r="D13" s="6">
        <v>2</v>
      </c>
      <c r="E13" s="12" t="s">
        <v>185</v>
      </c>
      <c r="F13" s="10"/>
      <c r="G13" s="11" t="s">
        <v>185</v>
      </c>
      <c r="H13" s="10"/>
      <c r="I13" s="8"/>
    </row>
    <row r="14" spans="1:9" ht="25.5">
      <c r="A14" s="6">
        <v>9</v>
      </c>
      <c r="B14" s="7" t="s">
        <v>152</v>
      </c>
      <c r="C14" s="8" t="s">
        <v>14</v>
      </c>
      <c r="D14" s="6">
        <v>2</v>
      </c>
      <c r="E14" s="12" t="s">
        <v>185</v>
      </c>
      <c r="F14" s="10" t="s">
        <v>185</v>
      </c>
      <c r="G14" s="11" t="s">
        <v>185</v>
      </c>
      <c r="H14" s="10"/>
      <c r="I14" s="8"/>
    </row>
    <row r="15" spans="1:9" ht="15.75">
      <c r="A15" s="14"/>
      <c r="B15" s="14" t="s">
        <v>15</v>
      </c>
      <c r="C15" s="14" t="s">
        <v>16</v>
      </c>
      <c r="D15" s="14" t="s">
        <v>16</v>
      </c>
      <c r="E15" s="14" t="s">
        <v>16</v>
      </c>
      <c r="F15" s="184">
        <f>SUM(F6:F14)</f>
        <v>0</v>
      </c>
      <c r="G15" s="15" t="s">
        <v>16</v>
      </c>
      <c r="H15" s="184">
        <f>SUM(H6:H14)</f>
        <v>0</v>
      </c>
      <c r="I15" s="14" t="s">
        <v>16</v>
      </c>
    </row>
    <row r="17" spans="2:9">
      <c r="B17" s="291" t="s">
        <v>182</v>
      </c>
      <c r="C17" s="291"/>
      <c r="D17" s="291"/>
      <c r="E17" s="291"/>
      <c r="F17" s="291"/>
      <c r="G17" s="291"/>
      <c r="H17" s="291"/>
      <c r="I17" s="291"/>
    </row>
    <row r="18" spans="2:9">
      <c r="B18" s="291"/>
      <c r="C18" s="291"/>
      <c r="D18" s="291"/>
      <c r="E18" s="291"/>
      <c r="F18" s="291"/>
      <c r="G18" s="291"/>
      <c r="H18" s="291"/>
      <c r="I18" s="291"/>
    </row>
    <row r="19" spans="2:9">
      <c r="B19" s="291"/>
      <c r="C19" s="291"/>
      <c r="D19" s="291"/>
      <c r="E19" s="291"/>
      <c r="F19" s="291"/>
      <c r="G19" s="291"/>
      <c r="H19" s="291"/>
      <c r="I19" s="291"/>
    </row>
    <row r="20" spans="2:9">
      <c r="B20" s="291"/>
      <c r="C20" s="291"/>
      <c r="D20" s="291"/>
      <c r="E20" s="291"/>
      <c r="F20" s="291"/>
      <c r="G20" s="291"/>
      <c r="H20" s="291"/>
      <c r="I20" s="291"/>
    </row>
    <row r="21" spans="2:9">
      <c r="B21" s="291"/>
      <c r="C21" s="291"/>
      <c r="D21" s="291"/>
      <c r="E21" s="291"/>
      <c r="F21" s="291"/>
      <c r="G21" s="291"/>
      <c r="H21" s="291"/>
      <c r="I21" s="291"/>
    </row>
    <row r="22" spans="2:9">
      <c r="B22" s="291"/>
      <c r="C22" s="291"/>
      <c r="D22" s="291"/>
      <c r="E22" s="291"/>
      <c r="F22" s="291"/>
      <c r="G22" s="291"/>
      <c r="H22" s="291"/>
      <c r="I22" s="291"/>
    </row>
  </sheetData>
  <mergeCells count="2">
    <mergeCell ref="B17:I22"/>
    <mergeCell ref="G1:I3"/>
  </mergeCells>
  <pageMargins left="0.7" right="0.7" top="0.75" bottom="0.75" header="0.3" footer="0.3"/>
  <pageSetup paperSize="9" scale="54"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90EE7-F0CA-4EBD-8069-619FA07E7C36}">
  <dimension ref="A1:J14"/>
  <sheetViews>
    <sheetView topLeftCell="A10" workbookViewId="0">
      <selection activeCell="N8" sqref="N8"/>
    </sheetView>
  </sheetViews>
  <sheetFormatPr defaultRowHeight="15"/>
  <cols>
    <col min="1" max="1" width="7" customWidth="1"/>
    <col min="2" max="2" width="56.42578125" customWidth="1"/>
    <col min="3" max="3" width="11.85546875" customWidth="1"/>
    <col min="6" max="6" width="14.85546875" customWidth="1"/>
    <col min="7" max="7" width="15.42578125" customWidth="1"/>
    <col min="9" max="9" width="14.140625" customWidth="1"/>
    <col min="10" max="10" width="22" customWidth="1"/>
  </cols>
  <sheetData>
    <row r="1" spans="1:10">
      <c r="H1" s="292" t="s">
        <v>183</v>
      </c>
      <c r="I1" s="293"/>
      <c r="J1" s="293"/>
    </row>
    <row r="2" spans="1:10">
      <c r="H2" s="293"/>
      <c r="I2" s="293"/>
      <c r="J2" s="293"/>
    </row>
    <row r="3" spans="1:10">
      <c r="H3" s="293"/>
      <c r="I3" s="293"/>
      <c r="J3" s="293"/>
    </row>
    <row r="4" spans="1:10">
      <c r="A4" s="16" t="s">
        <v>186</v>
      </c>
    </row>
    <row r="6" spans="1:10" ht="36">
      <c r="A6" s="17" t="s">
        <v>17</v>
      </c>
      <c r="B6" s="17" t="s">
        <v>18</v>
      </c>
      <c r="C6" s="17" t="s">
        <v>19</v>
      </c>
      <c r="D6" s="17" t="s">
        <v>20</v>
      </c>
      <c r="E6" s="17" t="s">
        <v>3</v>
      </c>
      <c r="F6" s="18" t="s">
        <v>4</v>
      </c>
      <c r="G6" s="18" t="s">
        <v>5</v>
      </c>
      <c r="H6" s="17" t="s">
        <v>75</v>
      </c>
      <c r="I6" s="18" t="s">
        <v>7</v>
      </c>
      <c r="J6" s="18" t="s">
        <v>21</v>
      </c>
    </row>
    <row r="7" spans="1:10" ht="60">
      <c r="A7" s="19">
        <v>1</v>
      </c>
      <c r="B7" s="20" t="s">
        <v>22</v>
      </c>
      <c r="C7" s="21" t="s">
        <v>23</v>
      </c>
      <c r="D7" s="21" t="s">
        <v>24</v>
      </c>
      <c r="E7" s="21">
        <v>600</v>
      </c>
      <c r="F7" s="22"/>
      <c r="G7" s="23">
        <f t="shared" ref="G7:G12" si="0">E7*F7</f>
        <v>0</v>
      </c>
      <c r="H7" s="24"/>
      <c r="I7" s="25">
        <f t="shared" ref="I7:I12" si="1">G7*(1+H7)</f>
        <v>0</v>
      </c>
      <c r="J7" s="21"/>
    </row>
    <row r="8" spans="1:10" ht="96">
      <c r="A8" s="19">
        <v>2</v>
      </c>
      <c r="B8" s="20" t="s">
        <v>25</v>
      </c>
      <c r="C8" s="21" t="s">
        <v>26</v>
      </c>
      <c r="D8" s="21" t="s">
        <v>24</v>
      </c>
      <c r="E8" s="26">
        <v>3000</v>
      </c>
      <c r="F8" s="22"/>
      <c r="G8" s="23">
        <f t="shared" si="0"/>
        <v>0</v>
      </c>
      <c r="H8" s="24"/>
      <c r="I8" s="25">
        <f t="shared" si="1"/>
        <v>0</v>
      </c>
      <c r="J8" s="21"/>
    </row>
    <row r="9" spans="1:10" ht="96">
      <c r="A9" s="19">
        <v>3</v>
      </c>
      <c r="B9" s="27" t="s">
        <v>27</v>
      </c>
      <c r="C9" s="21" t="s">
        <v>26</v>
      </c>
      <c r="D9" s="21" t="s">
        <v>24</v>
      </c>
      <c r="E9" s="26">
        <v>2700</v>
      </c>
      <c r="F9" s="22"/>
      <c r="G9" s="23">
        <f t="shared" si="0"/>
        <v>0</v>
      </c>
      <c r="H9" s="24"/>
      <c r="I9" s="25">
        <f t="shared" si="1"/>
        <v>0</v>
      </c>
      <c r="J9" s="21"/>
    </row>
    <row r="10" spans="1:10" ht="72">
      <c r="A10" s="19">
        <v>4</v>
      </c>
      <c r="B10" s="20" t="s">
        <v>28</v>
      </c>
      <c r="C10" s="21" t="s">
        <v>29</v>
      </c>
      <c r="D10" s="21" t="s">
        <v>24</v>
      </c>
      <c r="E10" s="21">
        <v>50</v>
      </c>
      <c r="F10" s="22"/>
      <c r="G10" s="23">
        <f t="shared" si="0"/>
        <v>0</v>
      </c>
      <c r="H10" s="24"/>
      <c r="I10" s="25">
        <f t="shared" si="1"/>
        <v>0</v>
      </c>
      <c r="J10" s="21"/>
    </row>
    <row r="11" spans="1:10" ht="156">
      <c r="A11" s="19">
        <v>5</v>
      </c>
      <c r="B11" s="20" t="s">
        <v>30</v>
      </c>
      <c r="C11" s="21" t="s">
        <v>26</v>
      </c>
      <c r="D11" s="21" t="s">
        <v>24</v>
      </c>
      <c r="E11" s="19">
        <v>1000</v>
      </c>
      <c r="F11" s="28"/>
      <c r="G11" s="23">
        <f t="shared" si="0"/>
        <v>0</v>
      </c>
      <c r="H11" s="24"/>
      <c r="I11" s="25">
        <f t="shared" si="1"/>
        <v>0</v>
      </c>
      <c r="J11" s="19"/>
    </row>
    <row r="12" spans="1:10" ht="156">
      <c r="A12" s="19">
        <v>6</v>
      </c>
      <c r="B12" s="27" t="s">
        <v>31</v>
      </c>
      <c r="C12" s="21" t="s">
        <v>26</v>
      </c>
      <c r="D12" s="21" t="s">
        <v>24</v>
      </c>
      <c r="E12" s="29">
        <v>12000</v>
      </c>
      <c r="F12" s="28"/>
      <c r="G12" s="23">
        <f t="shared" si="0"/>
        <v>0</v>
      </c>
      <c r="H12" s="24"/>
      <c r="I12" s="25">
        <f t="shared" si="1"/>
        <v>0</v>
      </c>
      <c r="J12" s="19"/>
    </row>
    <row r="13" spans="1:10">
      <c r="A13" s="294" t="s">
        <v>32</v>
      </c>
      <c r="B13" s="294"/>
      <c r="C13" s="201" t="s">
        <v>29</v>
      </c>
      <c r="D13" s="201" t="s">
        <v>29</v>
      </c>
      <c r="E13" s="201"/>
      <c r="F13" s="202" t="s">
        <v>29</v>
      </c>
      <c r="G13" s="203">
        <f>SUM(G7:G12)</f>
        <v>0</v>
      </c>
      <c r="H13" s="204" t="s">
        <v>29</v>
      </c>
      <c r="I13" s="203">
        <f>SUM(I7:I12)</f>
        <v>0</v>
      </c>
      <c r="J13" s="201" t="s">
        <v>29</v>
      </c>
    </row>
    <row r="14" spans="1:10" ht="36.75" customHeight="1">
      <c r="A14" s="295" t="s">
        <v>33</v>
      </c>
      <c r="B14" s="296"/>
      <c r="C14" s="296"/>
      <c r="D14" s="296"/>
      <c r="E14" s="296"/>
      <c r="F14" s="296"/>
      <c r="G14" s="296"/>
      <c r="H14" s="296"/>
      <c r="I14" s="296"/>
      <c r="J14" s="297"/>
    </row>
  </sheetData>
  <mergeCells count="3">
    <mergeCell ref="A13:B13"/>
    <mergeCell ref="A14:J14"/>
    <mergeCell ref="H1:J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18FC3-9654-4115-ABBF-7D92DBB88C20}">
  <dimension ref="A1:J11"/>
  <sheetViews>
    <sheetView view="pageBreakPreview" zoomScale="60" zoomScaleNormal="100" workbookViewId="0">
      <selection activeCell="I16" sqref="I16"/>
    </sheetView>
  </sheetViews>
  <sheetFormatPr defaultRowHeight="15"/>
  <cols>
    <col min="1" max="1" width="6.5703125" customWidth="1"/>
    <col min="2" max="2" width="34.28515625" customWidth="1"/>
    <col min="6" max="6" width="13.5703125" customWidth="1"/>
    <col min="7" max="7" width="14.42578125" customWidth="1"/>
    <col min="9" max="9" width="17.140625" customWidth="1"/>
    <col min="10" max="10" width="24.140625" customWidth="1"/>
  </cols>
  <sheetData>
    <row r="1" spans="1:10">
      <c r="H1" s="292" t="s">
        <v>183</v>
      </c>
      <c r="I1" s="293"/>
      <c r="J1" s="293"/>
    </row>
    <row r="2" spans="1:10">
      <c r="H2" s="293"/>
      <c r="I2" s="293"/>
      <c r="J2" s="293"/>
    </row>
    <row r="3" spans="1:10">
      <c r="A3" s="30"/>
      <c r="B3" s="31" t="s">
        <v>187</v>
      </c>
      <c r="C3" s="30"/>
      <c r="D3" s="30"/>
      <c r="E3" s="30"/>
      <c r="F3" s="30"/>
      <c r="G3" s="30"/>
      <c r="H3" s="298"/>
      <c r="I3" s="298"/>
      <c r="J3" s="298"/>
    </row>
    <row r="4" spans="1:10" ht="61.5" customHeight="1">
      <c r="A4" s="32" t="s">
        <v>34</v>
      </c>
      <c r="B4" s="32" t="s">
        <v>18</v>
      </c>
      <c r="C4" s="32" t="s">
        <v>35</v>
      </c>
      <c r="D4" s="32" t="s">
        <v>36</v>
      </c>
      <c r="E4" s="32" t="s">
        <v>3</v>
      </c>
      <c r="F4" s="32" t="s">
        <v>37</v>
      </c>
      <c r="G4" s="32" t="s">
        <v>5</v>
      </c>
      <c r="H4" s="32" t="s">
        <v>6</v>
      </c>
      <c r="I4" s="32" t="s">
        <v>7</v>
      </c>
      <c r="J4" s="32" t="s">
        <v>38</v>
      </c>
    </row>
    <row r="5" spans="1:10" ht="36">
      <c r="A5" s="33">
        <v>1</v>
      </c>
      <c r="B5" s="34" t="s">
        <v>39</v>
      </c>
      <c r="C5" s="35" t="s">
        <v>40</v>
      </c>
      <c r="D5" s="35" t="s">
        <v>24</v>
      </c>
      <c r="E5" s="36">
        <v>30</v>
      </c>
      <c r="F5" s="37"/>
      <c r="G5" s="38">
        <f t="shared" ref="G5:G10" si="0">E5*F5</f>
        <v>0</v>
      </c>
      <c r="H5" s="39"/>
      <c r="I5" s="37">
        <f t="shared" ref="I5:I10" si="1">G5*(H5+1)</f>
        <v>0</v>
      </c>
      <c r="J5" s="40"/>
    </row>
    <row r="6" spans="1:10" ht="36">
      <c r="A6" s="33">
        <v>2</v>
      </c>
      <c r="B6" s="34" t="s">
        <v>39</v>
      </c>
      <c r="C6" s="35" t="s">
        <v>41</v>
      </c>
      <c r="D6" s="35" t="s">
        <v>24</v>
      </c>
      <c r="E6" s="36">
        <v>100</v>
      </c>
      <c r="F6" s="37"/>
      <c r="G6" s="38">
        <f t="shared" si="0"/>
        <v>0</v>
      </c>
      <c r="H6" s="39"/>
      <c r="I6" s="37">
        <f t="shared" si="1"/>
        <v>0</v>
      </c>
      <c r="J6" s="40"/>
    </row>
    <row r="7" spans="1:10" ht="36">
      <c r="A7" s="33">
        <v>3</v>
      </c>
      <c r="B7" s="34" t="s">
        <v>39</v>
      </c>
      <c r="C7" s="35" t="s">
        <v>42</v>
      </c>
      <c r="D7" s="35" t="s">
        <v>24</v>
      </c>
      <c r="E7" s="36">
        <v>30</v>
      </c>
      <c r="F7" s="37"/>
      <c r="G7" s="38">
        <f t="shared" si="0"/>
        <v>0</v>
      </c>
      <c r="H7" s="39"/>
      <c r="I7" s="37">
        <f t="shared" si="1"/>
        <v>0</v>
      </c>
      <c r="J7" s="40"/>
    </row>
    <row r="8" spans="1:10" ht="36">
      <c r="A8" s="33">
        <v>4</v>
      </c>
      <c r="B8" s="34" t="s">
        <v>39</v>
      </c>
      <c r="C8" s="35" t="s">
        <v>43</v>
      </c>
      <c r="D8" s="35" t="s">
        <v>24</v>
      </c>
      <c r="E8" s="41">
        <v>30</v>
      </c>
      <c r="F8" s="37"/>
      <c r="G8" s="38">
        <f t="shared" si="0"/>
        <v>0</v>
      </c>
      <c r="H8" s="39"/>
      <c r="I8" s="37">
        <f t="shared" si="1"/>
        <v>0</v>
      </c>
      <c r="J8" s="40"/>
    </row>
    <row r="9" spans="1:10" ht="36">
      <c r="A9" s="33">
        <v>5</v>
      </c>
      <c r="B9" s="34" t="s">
        <v>39</v>
      </c>
      <c r="C9" s="35" t="s">
        <v>44</v>
      </c>
      <c r="D9" s="35" t="s">
        <v>24</v>
      </c>
      <c r="E9" s="42">
        <v>20</v>
      </c>
      <c r="F9" s="37"/>
      <c r="G9" s="38">
        <f t="shared" si="0"/>
        <v>0</v>
      </c>
      <c r="H9" s="39"/>
      <c r="I9" s="37">
        <f t="shared" si="1"/>
        <v>0</v>
      </c>
      <c r="J9" s="40"/>
    </row>
    <row r="10" spans="1:10" ht="36">
      <c r="A10" s="33">
        <v>6</v>
      </c>
      <c r="B10" s="34" t="s">
        <v>39</v>
      </c>
      <c r="C10" s="35" t="s">
        <v>45</v>
      </c>
      <c r="D10" s="35" t="s">
        <v>24</v>
      </c>
      <c r="E10" s="42">
        <v>10</v>
      </c>
      <c r="F10" s="37"/>
      <c r="G10" s="38">
        <f t="shared" si="0"/>
        <v>0</v>
      </c>
      <c r="H10" s="39"/>
      <c r="I10" s="37">
        <f t="shared" si="1"/>
        <v>0</v>
      </c>
      <c r="J10" s="40"/>
    </row>
    <row r="11" spans="1:10">
      <c r="A11" s="205"/>
      <c r="B11" s="206" t="s">
        <v>32</v>
      </c>
      <c r="C11" s="206" t="s">
        <v>16</v>
      </c>
      <c r="D11" s="206" t="s">
        <v>16</v>
      </c>
      <c r="E11" s="206" t="s">
        <v>16</v>
      </c>
      <c r="F11" s="206" t="s">
        <v>16</v>
      </c>
      <c r="G11" s="207">
        <f>SUM(G5:G10)</f>
        <v>0</v>
      </c>
      <c r="H11" s="206" t="s">
        <v>16</v>
      </c>
      <c r="I11" s="207">
        <f>SUM(I5:I10)</f>
        <v>0</v>
      </c>
      <c r="J11" s="206" t="s">
        <v>16</v>
      </c>
    </row>
  </sheetData>
  <mergeCells count="2">
    <mergeCell ref="H3:J3"/>
    <mergeCell ref="H1:J2"/>
  </mergeCells>
  <pageMargins left="0.7" right="0.7" top="0.75" bottom="0.75" header="0.3" footer="0.3"/>
  <pageSetup paperSize="9" scale="5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3BAE2-C810-493E-ADE7-28293263FD88}">
  <dimension ref="A1:I9"/>
  <sheetViews>
    <sheetView view="pageBreakPreview" zoomScale="60" zoomScaleNormal="100" workbookViewId="0">
      <selection activeCell="K6" sqref="K6"/>
    </sheetView>
  </sheetViews>
  <sheetFormatPr defaultRowHeight="15"/>
  <cols>
    <col min="1" max="1" width="6" customWidth="1"/>
    <col min="2" max="2" width="51.5703125" customWidth="1"/>
    <col min="5" max="5" width="12.7109375" customWidth="1"/>
    <col min="6" max="6" width="15.42578125" customWidth="1"/>
    <col min="8" max="8" width="15.28515625" customWidth="1"/>
    <col min="9" max="9" width="23.42578125" customWidth="1"/>
  </cols>
  <sheetData>
    <row r="1" spans="1:9">
      <c r="H1" s="292" t="s">
        <v>183</v>
      </c>
      <c r="I1" s="293"/>
    </row>
    <row r="2" spans="1:9">
      <c r="H2" s="293"/>
      <c r="I2" s="293"/>
    </row>
    <row r="3" spans="1:9">
      <c r="A3" s="43"/>
      <c r="B3" s="44" t="s">
        <v>188</v>
      </c>
      <c r="C3" s="43"/>
      <c r="D3" s="43"/>
      <c r="E3" s="43"/>
      <c r="F3" s="43"/>
      <c r="G3" s="43"/>
      <c r="H3" s="293"/>
      <c r="I3" s="293"/>
    </row>
    <row r="4" spans="1:9">
      <c r="A4" s="43"/>
      <c r="B4" s="43"/>
      <c r="C4" s="43"/>
      <c r="D4" s="43"/>
      <c r="E4" s="43"/>
      <c r="F4" s="43"/>
      <c r="G4" s="43"/>
      <c r="H4" s="43"/>
      <c r="I4" s="43"/>
    </row>
    <row r="5" spans="1:9" ht="55.5" customHeight="1">
      <c r="A5" s="45" t="s">
        <v>0</v>
      </c>
      <c r="B5" s="45" t="s">
        <v>46</v>
      </c>
      <c r="C5" s="45" t="s">
        <v>36</v>
      </c>
      <c r="D5" s="45" t="s">
        <v>3</v>
      </c>
      <c r="E5" s="46" t="s">
        <v>4</v>
      </c>
      <c r="F5" s="47" t="s">
        <v>5</v>
      </c>
      <c r="G5" s="48" t="s">
        <v>47</v>
      </c>
      <c r="H5" s="47" t="s">
        <v>7</v>
      </c>
      <c r="I5" s="46" t="s">
        <v>8</v>
      </c>
    </row>
    <row r="6" spans="1:9" ht="89.25">
      <c r="A6" s="49">
        <v>1</v>
      </c>
      <c r="B6" s="50" t="s">
        <v>48</v>
      </c>
      <c r="C6" s="49" t="s">
        <v>24</v>
      </c>
      <c r="D6" s="51">
        <v>50</v>
      </c>
      <c r="E6" s="52"/>
      <c r="F6" s="263">
        <f>D6*E6</f>
        <v>0</v>
      </c>
      <c r="G6" s="53"/>
      <c r="H6" s="263">
        <f>F6*(G6+1)</f>
        <v>0</v>
      </c>
      <c r="I6" s="51"/>
    </row>
    <row r="7" spans="1:9" ht="89.25">
      <c r="A7" s="49">
        <v>2</v>
      </c>
      <c r="B7" s="50" t="s">
        <v>49</v>
      </c>
      <c r="C7" s="49" t="s">
        <v>24</v>
      </c>
      <c r="D7" s="51">
        <v>20</v>
      </c>
      <c r="E7" s="52"/>
      <c r="F7" s="263">
        <f>D7*E7</f>
        <v>0</v>
      </c>
      <c r="G7" s="53"/>
      <c r="H7" s="263">
        <f>F7*(G7+1)</f>
        <v>0</v>
      </c>
      <c r="I7" s="51"/>
    </row>
    <row r="8" spans="1:9" ht="130.5">
      <c r="A8" s="49">
        <v>3</v>
      </c>
      <c r="B8" s="50" t="s">
        <v>50</v>
      </c>
      <c r="C8" s="49" t="s">
        <v>24</v>
      </c>
      <c r="D8" s="51">
        <v>40</v>
      </c>
      <c r="E8" s="52"/>
      <c r="F8" s="263">
        <f>D8*E8</f>
        <v>0</v>
      </c>
      <c r="G8" s="53"/>
      <c r="H8" s="263">
        <f>F8*(G8+1)</f>
        <v>0</v>
      </c>
      <c r="I8" s="51"/>
    </row>
    <row r="9" spans="1:9">
      <c r="A9" s="299" t="s">
        <v>32</v>
      </c>
      <c r="B9" s="299"/>
      <c r="C9" s="299"/>
      <c r="D9" s="299"/>
      <c r="E9" s="299"/>
      <c r="F9" s="264">
        <f>SUM(F6:F8)</f>
        <v>0</v>
      </c>
      <c r="G9" s="208" t="s">
        <v>29</v>
      </c>
      <c r="H9" s="264">
        <f>SUM(H6:H8)</f>
        <v>0</v>
      </c>
      <c r="I9" s="209" t="s">
        <v>29</v>
      </c>
    </row>
  </sheetData>
  <mergeCells count="2">
    <mergeCell ref="A9:E9"/>
    <mergeCell ref="H1:I3"/>
  </mergeCells>
  <pageMargins left="0.7" right="0.7" top="0.75" bottom="0.75" header="0.3" footer="0.3"/>
  <pageSetup paperSize="9" scale="57"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41DAF-39EC-40F7-9A18-E1F7D5649EAB}">
  <dimension ref="A1:I24"/>
  <sheetViews>
    <sheetView view="pageBreakPreview" topLeftCell="A19" zoomScale="60" zoomScaleNormal="100" workbookViewId="0">
      <selection activeCell="L9" sqref="L9"/>
    </sheetView>
  </sheetViews>
  <sheetFormatPr defaultRowHeight="15"/>
  <cols>
    <col min="1" max="1" width="6.42578125" customWidth="1"/>
    <col min="2" max="2" width="50.28515625" customWidth="1"/>
    <col min="5" max="5" width="14.28515625" customWidth="1"/>
    <col min="6" max="6" width="16.5703125" customWidth="1"/>
    <col min="8" max="8" width="18.42578125" customWidth="1"/>
    <col min="9" max="9" width="40" customWidth="1"/>
  </cols>
  <sheetData>
    <row r="1" spans="1:9">
      <c r="H1" s="292" t="s">
        <v>183</v>
      </c>
      <c r="I1" s="293"/>
    </row>
    <row r="2" spans="1:9">
      <c r="H2" s="293"/>
      <c r="I2" s="293"/>
    </row>
    <row r="3" spans="1:9">
      <c r="A3" s="54"/>
      <c r="B3" s="16" t="s">
        <v>189</v>
      </c>
      <c r="C3" s="54"/>
      <c r="D3" s="55"/>
      <c r="E3" s="54"/>
      <c r="F3" s="54"/>
      <c r="G3" s="56"/>
      <c r="H3" s="293"/>
      <c r="I3" s="293"/>
    </row>
    <row r="4" spans="1:9">
      <c r="A4" s="54"/>
      <c r="B4" s="54"/>
      <c r="C4" s="54"/>
      <c r="D4" s="54"/>
      <c r="E4" s="54"/>
      <c r="F4" s="54"/>
      <c r="G4" s="57"/>
      <c r="H4" s="57"/>
      <c r="I4" s="57"/>
    </row>
    <row r="5" spans="1:9" ht="47.25" customHeight="1">
      <c r="A5" s="58" t="s">
        <v>0</v>
      </c>
      <c r="B5" s="59" t="s">
        <v>1</v>
      </c>
      <c r="C5" s="58" t="s">
        <v>2</v>
      </c>
      <c r="D5" s="58" t="s">
        <v>3</v>
      </c>
      <c r="E5" s="60" t="s">
        <v>4</v>
      </c>
      <c r="F5" s="61" t="s">
        <v>5</v>
      </c>
      <c r="G5" s="61" t="s">
        <v>6</v>
      </c>
      <c r="H5" s="61" t="s">
        <v>7</v>
      </c>
      <c r="I5" s="59" t="s">
        <v>8</v>
      </c>
    </row>
    <row r="6" spans="1:9" ht="51">
      <c r="A6" s="62">
        <v>1</v>
      </c>
      <c r="B6" s="63" t="s">
        <v>51</v>
      </c>
      <c r="C6" s="62" t="s">
        <v>14</v>
      </c>
      <c r="D6" s="62">
        <v>650</v>
      </c>
      <c r="E6" s="64"/>
      <c r="F6" s="265">
        <f t="shared" ref="F6:F21" si="0">D6*E6</f>
        <v>0</v>
      </c>
      <c r="G6" s="65"/>
      <c r="H6" s="265">
        <f t="shared" ref="H6:H21" si="1">F6*(G6+1)</f>
        <v>0</v>
      </c>
      <c r="I6" s="66"/>
    </row>
    <row r="7" spans="1:9" ht="70.5" customHeight="1">
      <c r="A7" s="62">
        <v>2</v>
      </c>
      <c r="B7" s="63" t="s">
        <v>52</v>
      </c>
      <c r="C7" s="62" t="s">
        <v>14</v>
      </c>
      <c r="D7" s="62">
        <v>100</v>
      </c>
      <c r="E7" s="64"/>
      <c r="F7" s="265">
        <f t="shared" si="0"/>
        <v>0</v>
      </c>
      <c r="G7" s="65"/>
      <c r="H7" s="265">
        <f t="shared" si="1"/>
        <v>0</v>
      </c>
      <c r="I7" s="66"/>
    </row>
    <row r="8" spans="1:9" ht="51">
      <c r="A8" s="62">
        <v>3</v>
      </c>
      <c r="B8" s="63" t="s">
        <v>53</v>
      </c>
      <c r="C8" s="62" t="s">
        <v>14</v>
      </c>
      <c r="D8" s="62">
        <v>100</v>
      </c>
      <c r="E8" s="64"/>
      <c r="F8" s="265">
        <f t="shared" si="0"/>
        <v>0</v>
      </c>
      <c r="G8" s="65"/>
      <c r="H8" s="265">
        <f t="shared" si="1"/>
        <v>0</v>
      </c>
      <c r="I8" s="66"/>
    </row>
    <row r="9" spans="1:9" ht="63.75">
      <c r="A9" s="62">
        <v>4</v>
      </c>
      <c r="B9" s="67" t="s">
        <v>146</v>
      </c>
      <c r="C9" s="62" t="s">
        <v>14</v>
      </c>
      <c r="D9" s="62">
        <v>5</v>
      </c>
      <c r="E9" s="64"/>
      <c r="F9" s="265">
        <f t="shared" si="0"/>
        <v>0</v>
      </c>
      <c r="G9" s="65"/>
      <c r="H9" s="265">
        <f t="shared" si="1"/>
        <v>0</v>
      </c>
      <c r="I9" s="66"/>
    </row>
    <row r="10" spans="1:9" ht="63.75">
      <c r="A10" s="62">
        <v>5</v>
      </c>
      <c r="B10" s="67" t="s">
        <v>147</v>
      </c>
      <c r="C10" s="62" t="s">
        <v>14</v>
      </c>
      <c r="D10" s="62">
        <v>5</v>
      </c>
      <c r="E10" s="64"/>
      <c r="F10" s="265">
        <f t="shared" si="0"/>
        <v>0</v>
      </c>
      <c r="G10" s="65"/>
      <c r="H10" s="265">
        <f t="shared" si="1"/>
        <v>0</v>
      </c>
      <c r="I10" s="66"/>
    </row>
    <row r="11" spans="1:9" ht="63.75">
      <c r="A11" s="62">
        <v>6</v>
      </c>
      <c r="B11" s="67" t="s">
        <v>54</v>
      </c>
      <c r="C11" s="62" t="s">
        <v>14</v>
      </c>
      <c r="D11" s="62">
        <v>1000</v>
      </c>
      <c r="E11" s="64"/>
      <c r="F11" s="265">
        <f t="shared" si="0"/>
        <v>0</v>
      </c>
      <c r="G11" s="65"/>
      <c r="H11" s="265">
        <f t="shared" si="1"/>
        <v>0</v>
      </c>
      <c r="I11" s="66"/>
    </row>
    <row r="12" spans="1:9" ht="63.75">
      <c r="A12" s="62">
        <v>7</v>
      </c>
      <c r="B12" s="67" t="s">
        <v>55</v>
      </c>
      <c r="C12" s="62" t="s">
        <v>14</v>
      </c>
      <c r="D12" s="62">
        <v>300</v>
      </c>
      <c r="E12" s="64"/>
      <c r="F12" s="265">
        <f t="shared" si="0"/>
        <v>0</v>
      </c>
      <c r="G12" s="65"/>
      <c r="H12" s="265">
        <f t="shared" si="1"/>
        <v>0</v>
      </c>
      <c r="I12" s="66"/>
    </row>
    <row r="13" spans="1:9" ht="76.5">
      <c r="A13" s="62">
        <v>8</v>
      </c>
      <c r="B13" s="67" t="s">
        <v>56</v>
      </c>
      <c r="C13" s="62" t="s">
        <v>14</v>
      </c>
      <c r="D13" s="62">
        <v>3500</v>
      </c>
      <c r="E13" s="64"/>
      <c r="F13" s="265">
        <f t="shared" si="0"/>
        <v>0</v>
      </c>
      <c r="G13" s="65"/>
      <c r="H13" s="265">
        <f t="shared" si="1"/>
        <v>0</v>
      </c>
      <c r="I13" s="66"/>
    </row>
    <row r="14" spans="1:9" ht="63.75">
      <c r="A14" s="62">
        <v>9</v>
      </c>
      <c r="B14" s="67" t="s">
        <v>57</v>
      </c>
      <c r="C14" s="62" t="s">
        <v>14</v>
      </c>
      <c r="D14" s="62">
        <v>1200</v>
      </c>
      <c r="E14" s="64"/>
      <c r="F14" s="265">
        <f t="shared" si="0"/>
        <v>0</v>
      </c>
      <c r="G14" s="65"/>
      <c r="H14" s="265">
        <f t="shared" si="1"/>
        <v>0</v>
      </c>
      <c r="I14" s="66"/>
    </row>
    <row r="15" spans="1:9" ht="76.5">
      <c r="A15" s="62">
        <v>10</v>
      </c>
      <c r="B15" s="63" t="s">
        <v>58</v>
      </c>
      <c r="C15" s="62" t="s">
        <v>14</v>
      </c>
      <c r="D15" s="62">
        <v>5500</v>
      </c>
      <c r="E15" s="64"/>
      <c r="F15" s="265">
        <f t="shared" si="0"/>
        <v>0</v>
      </c>
      <c r="G15" s="65"/>
      <c r="H15" s="265">
        <f t="shared" si="1"/>
        <v>0</v>
      </c>
      <c r="I15" s="66"/>
    </row>
    <row r="16" spans="1:9" ht="204">
      <c r="A16" s="62">
        <v>11</v>
      </c>
      <c r="B16" s="63" t="s">
        <v>59</v>
      </c>
      <c r="C16" s="62" t="s">
        <v>14</v>
      </c>
      <c r="D16" s="62">
        <v>2</v>
      </c>
      <c r="E16" s="64"/>
      <c r="F16" s="265">
        <f t="shared" si="0"/>
        <v>0</v>
      </c>
      <c r="G16" s="65"/>
      <c r="H16" s="265">
        <f t="shared" si="1"/>
        <v>0</v>
      </c>
      <c r="I16" s="66"/>
    </row>
    <row r="17" spans="1:9" ht="38.25">
      <c r="A17" s="62">
        <v>12</v>
      </c>
      <c r="B17" s="67" t="s">
        <v>148</v>
      </c>
      <c r="C17" s="62" t="s">
        <v>14</v>
      </c>
      <c r="D17" s="62">
        <v>2</v>
      </c>
      <c r="E17" s="64"/>
      <c r="F17" s="265">
        <f t="shared" si="0"/>
        <v>0</v>
      </c>
      <c r="G17" s="65"/>
      <c r="H17" s="265">
        <f t="shared" si="1"/>
        <v>0</v>
      </c>
      <c r="I17" s="66"/>
    </row>
    <row r="18" spans="1:9" ht="153">
      <c r="A18" s="62">
        <v>13</v>
      </c>
      <c r="B18" s="67" t="s">
        <v>60</v>
      </c>
      <c r="C18" s="62" t="s">
        <v>14</v>
      </c>
      <c r="D18" s="62">
        <v>2</v>
      </c>
      <c r="E18" s="64"/>
      <c r="F18" s="265">
        <f t="shared" si="0"/>
        <v>0</v>
      </c>
      <c r="G18" s="65"/>
      <c r="H18" s="265">
        <f t="shared" si="1"/>
        <v>0</v>
      </c>
      <c r="I18" s="66"/>
    </row>
    <row r="19" spans="1:9" ht="89.25">
      <c r="A19" s="62">
        <v>14</v>
      </c>
      <c r="B19" s="67" t="s">
        <v>149</v>
      </c>
      <c r="C19" s="62" t="s">
        <v>14</v>
      </c>
      <c r="D19" s="62">
        <v>400</v>
      </c>
      <c r="E19" s="64"/>
      <c r="F19" s="265">
        <f t="shared" si="0"/>
        <v>0</v>
      </c>
      <c r="G19" s="65"/>
      <c r="H19" s="265">
        <f t="shared" si="1"/>
        <v>0</v>
      </c>
      <c r="I19" s="66"/>
    </row>
    <row r="20" spans="1:9" ht="89.25">
      <c r="A20" s="62">
        <v>15</v>
      </c>
      <c r="B20" s="67" t="s">
        <v>150</v>
      </c>
      <c r="C20" s="62" t="s">
        <v>14</v>
      </c>
      <c r="D20" s="62">
        <v>400</v>
      </c>
      <c r="E20" s="64"/>
      <c r="F20" s="265">
        <f t="shared" si="0"/>
        <v>0</v>
      </c>
      <c r="G20" s="65"/>
      <c r="H20" s="265">
        <f t="shared" si="1"/>
        <v>0</v>
      </c>
      <c r="I20" s="66"/>
    </row>
    <row r="21" spans="1:9" ht="63.75">
      <c r="A21" s="62">
        <v>16</v>
      </c>
      <c r="B21" s="63" t="s">
        <v>61</v>
      </c>
      <c r="C21" s="62" t="s">
        <v>14</v>
      </c>
      <c r="D21" s="62">
        <v>300</v>
      </c>
      <c r="E21" s="64"/>
      <c r="F21" s="265">
        <f t="shared" si="0"/>
        <v>0</v>
      </c>
      <c r="G21" s="65"/>
      <c r="H21" s="265">
        <f t="shared" si="1"/>
        <v>0</v>
      </c>
      <c r="I21" s="66"/>
    </row>
    <row r="22" spans="1:9">
      <c r="A22" s="300" t="s">
        <v>32</v>
      </c>
      <c r="B22" s="300"/>
      <c r="C22" s="300"/>
      <c r="D22" s="300"/>
      <c r="E22" s="300"/>
      <c r="F22" s="266">
        <f>SUM(F6:F21)</f>
        <v>0</v>
      </c>
      <c r="G22" s="210"/>
      <c r="H22" s="266">
        <f>SUM(H6:H21)</f>
        <v>0</v>
      </c>
      <c r="I22" s="210" t="s">
        <v>16</v>
      </c>
    </row>
    <row r="23" spans="1:9">
      <c r="H23" s="267"/>
    </row>
    <row r="24" spans="1:9">
      <c r="H24" s="267"/>
    </row>
  </sheetData>
  <mergeCells count="2">
    <mergeCell ref="A22:E22"/>
    <mergeCell ref="H1:I3"/>
  </mergeCells>
  <pageMargins left="0.7" right="0.7" top="0.75" bottom="0.75" header="0.3" footer="0.3"/>
  <pageSetup paperSize="9" scale="5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81D6C-FBAD-4968-B23C-8565453DDD1C}">
  <dimension ref="A1:I21"/>
  <sheetViews>
    <sheetView view="pageBreakPreview" zoomScale="60" zoomScaleNormal="100" workbookViewId="0">
      <selection activeCell="H9" sqref="H9"/>
    </sheetView>
  </sheetViews>
  <sheetFormatPr defaultRowHeight="15"/>
  <cols>
    <col min="1" max="1" width="6.140625" customWidth="1"/>
    <col min="2" max="2" width="54.5703125" customWidth="1"/>
    <col min="5" max="5" width="12.28515625" customWidth="1"/>
    <col min="6" max="6" width="14.7109375" customWidth="1"/>
    <col min="8" max="8" width="16.140625" customWidth="1"/>
    <col min="9" max="9" width="25" customWidth="1"/>
  </cols>
  <sheetData>
    <row r="1" spans="1:9">
      <c r="H1" s="292" t="s">
        <v>183</v>
      </c>
      <c r="I1" s="293"/>
    </row>
    <row r="2" spans="1:9">
      <c r="H2" s="293"/>
      <c r="I2" s="293"/>
    </row>
    <row r="3" spans="1:9">
      <c r="A3" s="16" t="s">
        <v>190</v>
      </c>
      <c r="B3" s="54"/>
      <c r="C3" s="54"/>
      <c r="D3" s="54"/>
      <c r="E3" s="54"/>
      <c r="F3" s="54"/>
      <c r="G3" s="54"/>
      <c r="H3" s="293"/>
      <c r="I3" s="293"/>
    </row>
    <row r="4" spans="1:9">
      <c r="A4" s="54"/>
      <c r="B4" s="54"/>
      <c r="C4" s="54"/>
      <c r="D4" s="54"/>
      <c r="E4" s="54"/>
      <c r="F4" s="54"/>
      <c r="G4" s="54"/>
      <c r="H4" s="54"/>
      <c r="I4" s="54"/>
    </row>
    <row r="5" spans="1:9">
      <c r="A5" s="54"/>
      <c r="B5" s="54"/>
      <c r="C5" s="54"/>
      <c r="D5" s="54"/>
      <c r="E5" s="54"/>
      <c r="F5" s="54"/>
      <c r="G5" s="54"/>
      <c r="H5" s="54"/>
      <c r="I5" s="54"/>
    </row>
    <row r="6" spans="1:9" ht="69" customHeight="1">
      <c r="A6" s="68" t="s">
        <v>0</v>
      </c>
      <c r="B6" s="69" t="s">
        <v>18</v>
      </c>
      <c r="C6" s="70" t="s">
        <v>3</v>
      </c>
      <c r="D6" s="68" t="s">
        <v>2</v>
      </c>
      <c r="E6" s="71" t="s">
        <v>62</v>
      </c>
      <c r="F6" s="72" t="s">
        <v>176</v>
      </c>
      <c r="G6" s="73" t="s">
        <v>6</v>
      </c>
      <c r="H6" s="72" t="s">
        <v>79</v>
      </c>
      <c r="I6" s="59" t="s">
        <v>8</v>
      </c>
    </row>
    <row r="7" spans="1:9" ht="153">
      <c r="A7" s="68">
        <v>1</v>
      </c>
      <c r="B7" s="63" t="s">
        <v>63</v>
      </c>
      <c r="C7" s="74">
        <v>10</v>
      </c>
      <c r="D7" s="75" t="s">
        <v>10</v>
      </c>
      <c r="E7" s="76"/>
      <c r="F7" s="268">
        <f t="shared" ref="F7:F16" si="0">C7*E7</f>
        <v>0</v>
      </c>
      <c r="G7" s="77"/>
      <c r="H7" s="268">
        <f>F7*(G7+1)</f>
        <v>0</v>
      </c>
      <c r="I7" s="59"/>
    </row>
    <row r="8" spans="1:9" ht="153">
      <c r="A8" s="68">
        <v>2</v>
      </c>
      <c r="B8" s="63" t="s">
        <v>64</v>
      </c>
      <c r="C8" s="74">
        <v>10</v>
      </c>
      <c r="D8" s="75" t="s">
        <v>10</v>
      </c>
      <c r="E8" s="76"/>
      <c r="F8" s="268">
        <f t="shared" si="0"/>
        <v>0</v>
      </c>
      <c r="G8" s="77"/>
      <c r="H8" s="268">
        <v>0</v>
      </c>
      <c r="I8" s="78"/>
    </row>
    <row r="9" spans="1:9" ht="153">
      <c r="A9" s="68">
        <v>3</v>
      </c>
      <c r="B9" s="63" t="s">
        <v>65</v>
      </c>
      <c r="C9" s="74">
        <v>10</v>
      </c>
      <c r="D9" s="75" t="s">
        <v>10</v>
      </c>
      <c r="E9" s="76"/>
      <c r="F9" s="268">
        <f t="shared" si="0"/>
        <v>0</v>
      </c>
      <c r="G9" s="77"/>
      <c r="H9" s="268">
        <f t="shared" ref="H9:H16" si="1">F9*(G9+1)</f>
        <v>0</v>
      </c>
      <c r="I9" s="59"/>
    </row>
    <row r="10" spans="1:9" ht="153">
      <c r="A10" s="68">
        <v>4</v>
      </c>
      <c r="B10" s="63" t="s">
        <v>66</v>
      </c>
      <c r="C10" s="74">
        <v>15</v>
      </c>
      <c r="D10" s="75" t="s">
        <v>10</v>
      </c>
      <c r="E10" s="76"/>
      <c r="F10" s="268">
        <f t="shared" si="0"/>
        <v>0</v>
      </c>
      <c r="G10" s="77"/>
      <c r="H10" s="268">
        <f t="shared" si="1"/>
        <v>0</v>
      </c>
      <c r="I10" s="78"/>
    </row>
    <row r="11" spans="1:9" ht="204">
      <c r="A11" s="68">
        <v>5</v>
      </c>
      <c r="B11" s="67" t="s">
        <v>67</v>
      </c>
      <c r="C11" s="74">
        <v>60</v>
      </c>
      <c r="D11" s="75" t="s">
        <v>24</v>
      </c>
      <c r="E11" s="76"/>
      <c r="F11" s="268">
        <f t="shared" si="0"/>
        <v>0</v>
      </c>
      <c r="G11" s="77"/>
      <c r="H11" s="268">
        <f t="shared" si="1"/>
        <v>0</v>
      </c>
      <c r="I11" s="59"/>
    </row>
    <row r="12" spans="1:9" ht="153">
      <c r="A12" s="68">
        <v>6</v>
      </c>
      <c r="B12" s="63" t="s">
        <v>68</v>
      </c>
      <c r="C12" s="74">
        <v>5</v>
      </c>
      <c r="D12" s="75" t="s">
        <v>10</v>
      </c>
      <c r="E12" s="76"/>
      <c r="F12" s="268">
        <f t="shared" si="0"/>
        <v>0</v>
      </c>
      <c r="G12" s="77"/>
      <c r="H12" s="268">
        <f t="shared" si="1"/>
        <v>0</v>
      </c>
      <c r="I12" s="59"/>
    </row>
    <row r="13" spans="1:9" ht="178.5">
      <c r="A13" s="68">
        <v>7</v>
      </c>
      <c r="B13" s="63" t="s">
        <v>69</v>
      </c>
      <c r="C13" s="74">
        <v>10</v>
      </c>
      <c r="D13" s="75" t="s">
        <v>10</v>
      </c>
      <c r="E13" s="76"/>
      <c r="F13" s="268">
        <f t="shared" si="0"/>
        <v>0</v>
      </c>
      <c r="G13" s="77"/>
      <c r="H13" s="268">
        <f t="shared" si="1"/>
        <v>0</v>
      </c>
      <c r="I13" s="59"/>
    </row>
    <row r="14" spans="1:9" ht="178.5">
      <c r="A14" s="68">
        <v>8</v>
      </c>
      <c r="B14" s="67" t="s">
        <v>70</v>
      </c>
      <c r="C14" s="74">
        <v>15</v>
      </c>
      <c r="D14" s="75" t="s">
        <v>10</v>
      </c>
      <c r="E14" s="76"/>
      <c r="F14" s="268">
        <f t="shared" si="0"/>
        <v>0</v>
      </c>
      <c r="G14" s="77"/>
      <c r="H14" s="268">
        <f t="shared" si="1"/>
        <v>0</v>
      </c>
      <c r="I14" s="59"/>
    </row>
    <row r="15" spans="1:9" ht="165.75">
      <c r="A15" s="68">
        <v>9</v>
      </c>
      <c r="B15" s="63" t="s">
        <v>71</v>
      </c>
      <c r="C15" s="74">
        <v>25</v>
      </c>
      <c r="D15" s="75" t="s">
        <v>10</v>
      </c>
      <c r="E15" s="76"/>
      <c r="F15" s="268">
        <f t="shared" si="0"/>
        <v>0</v>
      </c>
      <c r="G15" s="77"/>
      <c r="H15" s="268">
        <f t="shared" si="1"/>
        <v>0</v>
      </c>
      <c r="I15" s="59"/>
    </row>
    <row r="16" spans="1:9" ht="153">
      <c r="A16" s="68">
        <v>10</v>
      </c>
      <c r="B16" s="79" t="s">
        <v>72</v>
      </c>
      <c r="C16" s="74">
        <v>25</v>
      </c>
      <c r="D16" s="75" t="s">
        <v>10</v>
      </c>
      <c r="E16" s="76"/>
      <c r="F16" s="268">
        <f t="shared" si="0"/>
        <v>0</v>
      </c>
      <c r="G16" s="77"/>
      <c r="H16" s="268">
        <f t="shared" si="1"/>
        <v>0</v>
      </c>
      <c r="I16" s="59"/>
    </row>
    <row r="17" spans="1:9">
      <c r="A17" s="301" t="s">
        <v>73</v>
      </c>
      <c r="B17" s="301"/>
      <c r="C17" s="301"/>
      <c r="D17" s="301"/>
      <c r="E17" s="301"/>
      <c r="F17" s="269">
        <f>SUM(F7:F14)</f>
        <v>0</v>
      </c>
      <c r="G17" s="211" t="s">
        <v>29</v>
      </c>
      <c r="H17" s="269">
        <f>F17*1.08</f>
        <v>0</v>
      </c>
      <c r="I17" s="200" t="s">
        <v>29</v>
      </c>
    </row>
    <row r="19" spans="1:9">
      <c r="A19" s="302" t="s">
        <v>182</v>
      </c>
      <c r="B19" s="302"/>
      <c r="C19" s="302"/>
      <c r="D19" s="302"/>
      <c r="E19" s="302"/>
      <c r="F19" s="302"/>
      <c r="G19" s="302"/>
      <c r="H19" s="302"/>
      <c r="I19" s="302"/>
    </row>
    <row r="20" spans="1:9">
      <c r="A20" s="302"/>
      <c r="B20" s="302"/>
      <c r="C20" s="302"/>
      <c r="D20" s="302"/>
      <c r="E20" s="302"/>
      <c r="F20" s="302"/>
      <c r="G20" s="302"/>
      <c r="H20" s="302"/>
      <c r="I20" s="302"/>
    </row>
    <row r="21" spans="1:9">
      <c r="A21" s="302"/>
      <c r="B21" s="302"/>
      <c r="C21" s="302"/>
      <c r="D21" s="302"/>
      <c r="E21" s="302"/>
      <c r="F21" s="302"/>
      <c r="G21" s="302"/>
      <c r="H21" s="302"/>
      <c r="I21" s="302"/>
    </row>
  </sheetData>
  <mergeCells count="3">
    <mergeCell ref="A17:E17"/>
    <mergeCell ref="A19:I21"/>
    <mergeCell ref="H1:I3"/>
  </mergeCells>
  <pageMargins left="0.7" right="0.7" top="0.75" bottom="0.75" header="0.3" footer="0.3"/>
  <pageSetup paperSize="9" scale="55"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A9F40-39D7-4C04-AC96-898E2F21B198}">
  <dimension ref="A1:I8"/>
  <sheetViews>
    <sheetView view="pageBreakPreview" zoomScale="60" zoomScaleNormal="100" workbookViewId="0">
      <selection activeCell="E17" sqref="E17"/>
    </sheetView>
  </sheetViews>
  <sheetFormatPr defaultRowHeight="15"/>
  <cols>
    <col min="1" max="1" width="6" customWidth="1"/>
    <col min="2" max="2" width="59.5703125" customWidth="1"/>
    <col min="5" max="5" width="13.5703125" customWidth="1"/>
    <col min="6" max="6" width="16" customWidth="1"/>
    <col min="7" max="7" width="9.28515625" customWidth="1"/>
    <col min="8" max="8" width="16.5703125" customWidth="1"/>
    <col min="9" max="9" width="23.7109375" customWidth="1"/>
    <col min="10" max="10" width="26.85546875" customWidth="1"/>
  </cols>
  <sheetData>
    <row r="1" spans="1:9">
      <c r="H1" s="292" t="s">
        <v>183</v>
      </c>
      <c r="I1" s="293"/>
    </row>
    <row r="2" spans="1:9">
      <c r="H2" s="293"/>
      <c r="I2" s="293"/>
    </row>
    <row r="3" spans="1:9">
      <c r="A3" s="16" t="s">
        <v>191</v>
      </c>
      <c r="B3" s="54"/>
      <c r="C3" s="54"/>
      <c r="D3" s="54"/>
      <c r="E3" s="54"/>
      <c r="F3" s="54"/>
      <c r="G3" s="54"/>
      <c r="H3" s="293"/>
      <c r="I3" s="293"/>
    </row>
    <row r="4" spans="1:9">
      <c r="A4" s="54"/>
      <c r="B4" s="54"/>
      <c r="C4" s="54"/>
      <c r="D4" s="54"/>
      <c r="E4" s="54"/>
      <c r="F4" s="54"/>
      <c r="G4" s="54"/>
      <c r="H4" s="54"/>
      <c r="I4" s="54"/>
    </row>
    <row r="5" spans="1:9">
      <c r="A5" s="54"/>
      <c r="B5" s="54"/>
      <c r="C5" s="54"/>
      <c r="D5" s="54"/>
      <c r="E5" s="54"/>
      <c r="F5" s="54"/>
      <c r="G5" s="54"/>
      <c r="H5" s="54"/>
      <c r="I5" s="54"/>
    </row>
    <row r="6" spans="1:9" ht="44.25" customHeight="1">
      <c r="A6" s="58" t="s">
        <v>17</v>
      </c>
      <c r="B6" s="58" t="s">
        <v>1</v>
      </c>
      <c r="C6" s="58" t="s">
        <v>3</v>
      </c>
      <c r="D6" s="58" t="s">
        <v>2</v>
      </c>
      <c r="E6" s="59" t="s">
        <v>4</v>
      </c>
      <c r="F6" s="58" t="s">
        <v>5</v>
      </c>
      <c r="G6" s="58" t="s">
        <v>96</v>
      </c>
      <c r="H6" s="58" t="s">
        <v>7</v>
      </c>
      <c r="I6" s="59" t="s">
        <v>8</v>
      </c>
    </row>
    <row r="7" spans="1:9" ht="76.5">
      <c r="A7" s="80">
        <v>1</v>
      </c>
      <c r="B7" s="214" t="s">
        <v>153</v>
      </c>
      <c r="C7" s="80">
        <v>10</v>
      </c>
      <c r="D7" s="80" t="s">
        <v>24</v>
      </c>
      <c r="E7" s="215"/>
      <c r="F7" s="270">
        <f>C7*E7</f>
        <v>0</v>
      </c>
      <c r="G7" s="216"/>
      <c r="H7" s="270">
        <f>F7*(1+G7)</f>
        <v>0</v>
      </c>
      <c r="I7" s="217"/>
    </row>
    <row r="8" spans="1:9">
      <c r="A8" s="303" t="s">
        <v>32</v>
      </c>
      <c r="B8" s="303"/>
      <c r="C8" s="303"/>
      <c r="D8" s="303"/>
      <c r="E8" s="303"/>
      <c r="F8" s="271">
        <f>SUM(F7)</f>
        <v>0</v>
      </c>
      <c r="G8" s="58" t="s">
        <v>29</v>
      </c>
      <c r="H8" s="271">
        <f>SUM(H7)</f>
        <v>0</v>
      </c>
      <c r="I8" s="58" t="s">
        <v>29</v>
      </c>
    </row>
  </sheetData>
  <mergeCells count="2">
    <mergeCell ref="A8:E8"/>
    <mergeCell ref="H1:I3"/>
  </mergeCells>
  <pageMargins left="0.7" right="0.7" top="0.75" bottom="0.75" header="0.3" footer="0.3"/>
  <pageSetup paperSize="9" scale="53"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CA279-7D6D-4B2A-94C8-897822794807}">
  <dimension ref="A1:I8"/>
  <sheetViews>
    <sheetView view="pageBreakPreview" zoomScale="60" zoomScaleNormal="100" workbookViewId="0">
      <selection activeCell="K6" sqref="K6"/>
    </sheetView>
  </sheetViews>
  <sheetFormatPr defaultRowHeight="15"/>
  <cols>
    <col min="1" max="1" width="7" customWidth="1"/>
    <col min="2" max="2" width="38" customWidth="1"/>
    <col min="5" max="5" width="12.5703125" customWidth="1"/>
    <col min="6" max="6" width="14" customWidth="1"/>
    <col min="8" max="8" width="14.28515625" customWidth="1"/>
    <col min="9" max="9" width="33.140625" customWidth="1"/>
  </cols>
  <sheetData>
    <row r="1" spans="1:9">
      <c r="H1" s="292" t="s">
        <v>183</v>
      </c>
      <c r="I1" s="293"/>
    </row>
    <row r="2" spans="1:9">
      <c r="H2" s="293"/>
      <c r="I2" s="293"/>
    </row>
    <row r="3" spans="1:9">
      <c r="A3" s="16" t="s">
        <v>192</v>
      </c>
      <c r="B3" s="54"/>
      <c r="C3" s="54"/>
      <c r="D3" s="54"/>
      <c r="E3" s="54"/>
      <c r="F3" s="54"/>
      <c r="G3" s="54"/>
      <c r="H3" s="293"/>
      <c r="I3" s="293"/>
    </row>
    <row r="4" spans="1:9">
      <c r="A4" s="54"/>
      <c r="B4" s="54"/>
      <c r="C4" s="54"/>
      <c r="D4" s="54"/>
      <c r="E4" s="54"/>
      <c r="F4" s="54"/>
      <c r="G4" s="54"/>
      <c r="H4" s="54"/>
      <c r="I4" s="54"/>
    </row>
    <row r="5" spans="1:9" ht="79.5" customHeight="1">
      <c r="A5" s="58" t="s">
        <v>17</v>
      </c>
      <c r="B5" s="58" t="s">
        <v>18</v>
      </c>
      <c r="C5" s="58" t="s">
        <v>20</v>
      </c>
      <c r="D5" s="58" t="s">
        <v>3</v>
      </c>
      <c r="E5" s="59" t="s">
        <v>37</v>
      </c>
      <c r="F5" s="59" t="s">
        <v>5</v>
      </c>
      <c r="G5" s="58" t="s">
        <v>75</v>
      </c>
      <c r="H5" s="59" t="s">
        <v>7</v>
      </c>
      <c r="I5" s="59" t="s">
        <v>76</v>
      </c>
    </row>
    <row r="6" spans="1:9" ht="140.25">
      <c r="A6" s="80">
        <v>1</v>
      </c>
      <c r="B6" s="67" t="s">
        <v>77</v>
      </c>
      <c r="C6" s="78" t="s">
        <v>24</v>
      </c>
      <c r="D6" s="78">
        <v>8000</v>
      </c>
      <c r="E6" s="81"/>
      <c r="F6" s="272">
        <f>D6*E6</f>
        <v>0</v>
      </c>
      <c r="G6" s="82"/>
      <c r="H6" s="272">
        <f>F6*(G6+1)</f>
        <v>0</v>
      </c>
      <c r="I6" s="78"/>
    </row>
    <row r="7" spans="1:9" ht="140.25">
      <c r="A7" s="80">
        <v>2</v>
      </c>
      <c r="B7" s="67" t="s">
        <v>78</v>
      </c>
      <c r="C7" s="78" t="s">
        <v>24</v>
      </c>
      <c r="D7" s="83">
        <v>1500</v>
      </c>
      <c r="E7" s="81"/>
      <c r="F7" s="272">
        <f>D7*E7</f>
        <v>0</v>
      </c>
      <c r="G7" s="82"/>
      <c r="H7" s="272">
        <f>F7*(G7+1)</f>
        <v>0</v>
      </c>
      <c r="I7" s="78"/>
    </row>
    <row r="8" spans="1:9">
      <c r="A8" s="294" t="s">
        <v>32</v>
      </c>
      <c r="B8" s="294"/>
      <c r="C8" s="294"/>
      <c r="D8" s="294"/>
      <c r="E8" s="294"/>
      <c r="F8" s="273">
        <f>SUM(F6:F7)</f>
        <v>0</v>
      </c>
      <c r="G8" s="204" t="s">
        <v>29</v>
      </c>
      <c r="H8" s="273">
        <f>SUM(H6:H7)</f>
        <v>0</v>
      </c>
      <c r="I8" s="201" t="s">
        <v>29</v>
      </c>
    </row>
  </sheetData>
  <mergeCells count="2">
    <mergeCell ref="A8:E8"/>
    <mergeCell ref="H1:I3"/>
  </mergeCells>
  <pageMargins left="0.7" right="0.7" top="0.75" bottom="0.75" header="0.3" footer="0.3"/>
  <pageSetup paperSize="9" scale="5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C58A7-A8AE-4980-8716-40478714154F}">
  <dimension ref="A1:I14"/>
  <sheetViews>
    <sheetView view="pageBreakPreview" zoomScale="60" zoomScaleNormal="100" workbookViewId="0">
      <selection activeCell="M6" sqref="M6"/>
    </sheetView>
  </sheetViews>
  <sheetFormatPr defaultRowHeight="15"/>
  <cols>
    <col min="1" max="1" width="6.5703125" customWidth="1"/>
    <col min="2" max="2" width="37.5703125" customWidth="1"/>
    <col min="5" max="5" width="18" customWidth="1"/>
    <col min="6" max="6" width="18.140625" customWidth="1"/>
    <col min="8" max="8" width="14" customWidth="1"/>
    <col min="9" max="9" width="25.42578125" customWidth="1"/>
  </cols>
  <sheetData>
    <row r="1" spans="1:9">
      <c r="H1" s="292" t="s">
        <v>183</v>
      </c>
      <c r="I1" s="293"/>
    </row>
    <row r="2" spans="1:9">
      <c r="H2" s="293"/>
      <c r="I2" s="293"/>
    </row>
    <row r="3" spans="1:9">
      <c r="A3" s="304" t="s">
        <v>193</v>
      </c>
      <c r="B3" s="304"/>
      <c r="C3" s="304"/>
      <c r="D3" s="304"/>
      <c r="E3" s="304"/>
      <c r="F3" s="304"/>
      <c r="G3" s="304"/>
      <c r="H3" s="293"/>
      <c r="I3" s="293"/>
    </row>
    <row r="4" spans="1:9">
      <c r="A4" s="54"/>
      <c r="B4" s="54"/>
      <c r="C4" s="54"/>
      <c r="D4" s="54"/>
      <c r="E4" s="54"/>
      <c r="F4" s="54"/>
      <c r="G4" s="54"/>
      <c r="H4" s="54"/>
      <c r="I4" s="54"/>
    </row>
    <row r="5" spans="1:9" ht="69" customHeight="1">
      <c r="A5" s="119" t="s">
        <v>0</v>
      </c>
      <c r="B5" s="120" t="s">
        <v>18</v>
      </c>
      <c r="C5" s="120" t="s">
        <v>20</v>
      </c>
      <c r="D5" s="121" t="s">
        <v>3</v>
      </c>
      <c r="E5" s="122" t="s">
        <v>4</v>
      </c>
      <c r="F5" s="123" t="s">
        <v>5</v>
      </c>
      <c r="G5" s="124" t="s">
        <v>75</v>
      </c>
      <c r="H5" s="123" t="s">
        <v>79</v>
      </c>
      <c r="I5" s="125" t="s">
        <v>8</v>
      </c>
    </row>
    <row r="6" spans="1:9" ht="102">
      <c r="A6" s="84">
        <v>1</v>
      </c>
      <c r="B6" s="85" t="s">
        <v>80</v>
      </c>
      <c r="C6" s="86" t="s">
        <v>14</v>
      </c>
      <c r="D6" s="87">
        <v>50</v>
      </c>
      <c r="E6" s="88"/>
      <c r="F6" s="274">
        <f>D6*E6</f>
        <v>0</v>
      </c>
      <c r="G6" s="89"/>
      <c r="H6" s="276">
        <f t="shared" ref="H6:H13" si="0">F6*(1+G6)</f>
        <v>0</v>
      </c>
      <c r="I6" s="90"/>
    </row>
    <row r="7" spans="1:9" ht="25.5">
      <c r="A7" s="91">
        <v>2</v>
      </c>
      <c r="B7" s="92" t="s">
        <v>81</v>
      </c>
      <c r="C7" s="93" t="s">
        <v>14</v>
      </c>
      <c r="D7" s="94">
        <v>30</v>
      </c>
      <c r="E7" s="95"/>
      <c r="F7" s="274">
        <f t="shared" ref="F7:F13" si="1">D7*E7</f>
        <v>0</v>
      </c>
      <c r="G7" s="89"/>
      <c r="H7" s="276">
        <f t="shared" si="0"/>
        <v>0</v>
      </c>
      <c r="I7" s="96"/>
    </row>
    <row r="8" spans="1:9">
      <c r="A8" s="91">
        <v>3</v>
      </c>
      <c r="B8" s="92" t="s">
        <v>82</v>
      </c>
      <c r="C8" s="93" t="s">
        <v>14</v>
      </c>
      <c r="D8" s="94">
        <v>12</v>
      </c>
      <c r="E8" s="95"/>
      <c r="F8" s="274">
        <f t="shared" si="1"/>
        <v>0</v>
      </c>
      <c r="G8" s="89"/>
      <c r="H8" s="276">
        <f t="shared" si="0"/>
        <v>0</v>
      </c>
      <c r="I8" s="96"/>
    </row>
    <row r="9" spans="1:9" ht="25.5">
      <c r="A9" s="91">
        <v>4</v>
      </c>
      <c r="B9" s="92" t="s">
        <v>83</v>
      </c>
      <c r="C9" s="93" t="s">
        <v>14</v>
      </c>
      <c r="D9" s="94">
        <v>25</v>
      </c>
      <c r="E9" s="95"/>
      <c r="F9" s="274">
        <f t="shared" si="1"/>
        <v>0</v>
      </c>
      <c r="G9" s="89"/>
      <c r="H9" s="276">
        <f t="shared" si="0"/>
        <v>0</v>
      </c>
      <c r="I9" s="96"/>
    </row>
    <row r="10" spans="1:9" ht="25.5">
      <c r="A10" s="91">
        <v>5</v>
      </c>
      <c r="B10" s="92" t="s">
        <v>84</v>
      </c>
      <c r="C10" s="93" t="s">
        <v>14</v>
      </c>
      <c r="D10" s="94">
        <v>50</v>
      </c>
      <c r="E10" s="95"/>
      <c r="F10" s="274">
        <f t="shared" si="1"/>
        <v>0</v>
      </c>
      <c r="G10" s="89"/>
      <c r="H10" s="276">
        <f t="shared" si="0"/>
        <v>0</v>
      </c>
      <c r="I10" s="96"/>
    </row>
    <row r="11" spans="1:9" ht="25.5">
      <c r="A11" s="84">
        <v>6</v>
      </c>
      <c r="B11" s="97" t="s">
        <v>85</v>
      </c>
      <c r="C11" s="86" t="s">
        <v>14</v>
      </c>
      <c r="D11" s="87">
        <v>60</v>
      </c>
      <c r="E11" s="88"/>
      <c r="F11" s="274">
        <f t="shared" si="1"/>
        <v>0</v>
      </c>
      <c r="G11" s="89"/>
      <c r="H11" s="276">
        <f t="shared" si="0"/>
        <v>0</v>
      </c>
      <c r="I11" s="90"/>
    </row>
    <row r="12" spans="1:9" ht="25.5">
      <c r="A12" s="84">
        <v>7</v>
      </c>
      <c r="B12" s="97" t="s">
        <v>86</v>
      </c>
      <c r="C12" s="86" t="s">
        <v>14</v>
      </c>
      <c r="D12" s="87">
        <v>20</v>
      </c>
      <c r="E12" s="88"/>
      <c r="F12" s="274">
        <f t="shared" si="1"/>
        <v>0</v>
      </c>
      <c r="G12" s="89"/>
      <c r="H12" s="276">
        <f t="shared" si="0"/>
        <v>0</v>
      </c>
      <c r="I12" s="90"/>
    </row>
    <row r="13" spans="1:9" ht="76.5">
      <c r="A13" s="84">
        <v>8</v>
      </c>
      <c r="B13" s="97" t="s">
        <v>87</v>
      </c>
      <c r="C13" s="86" t="s">
        <v>14</v>
      </c>
      <c r="D13" s="87">
        <v>40</v>
      </c>
      <c r="E13" s="88"/>
      <c r="F13" s="274">
        <f t="shared" si="1"/>
        <v>0</v>
      </c>
      <c r="G13" s="89"/>
      <c r="H13" s="276">
        <f t="shared" si="0"/>
        <v>0</v>
      </c>
      <c r="I13" s="90"/>
    </row>
    <row r="14" spans="1:9">
      <c r="A14" s="305" t="s">
        <v>32</v>
      </c>
      <c r="B14" s="306"/>
      <c r="C14" s="306"/>
      <c r="D14" s="306"/>
      <c r="E14" s="307"/>
      <c r="F14" s="275">
        <f>SUM(F6:F13)</f>
        <v>0</v>
      </c>
      <c r="G14" s="212" t="s">
        <v>29</v>
      </c>
      <c r="H14" s="277">
        <f>SUM(H6:H13)</f>
        <v>0</v>
      </c>
      <c r="I14" s="213" t="s">
        <v>29</v>
      </c>
    </row>
  </sheetData>
  <mergeCells count="3">
    <mergeCell ref="A3:G3"/>
    <mergeCell ref="A14:E14"/>
    <mergeCell ref="H1:I3"/>
  </mergeCells>
  <pageMargins left="0.7" right="0.7" top="0.75" bottom="0.75" header="0.3" footer="0.3"/>
  <pageSetup paperSize="9" scale="5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B5DA2-400F-4089-9582-0A30E82744E5}">
  <dimension ref="A1:I13"/>
  <sheetViews>
    <sheetView view="pageBreakPreview" topLeftCell="A10" zoomScale="60" zoomScaleNormal="100" workbookViewId="0">
      <selection activeCell="N8" sqref="N8"/>
    </sheetView>
  </sheetViews>
  <sheetFormatPr defaultRowHeight="15"/>
  <cols>
    <col min="1" max="1" width="6.5703125" customWidth="1"/>
    <col min="2" max="2" width="49.5703125" customWidth="1"/>
    <col min="5" max="5" width="13.5703125" customWidth="1"/>
    <col min="6" max="6" width="14.42578125" customWidth="1"/>
    <col min="8" max="8" width="14" customWidth="1"/>
    <col min="9" max="9" width="22" customWidth="1"/>
  </cols>
  <sheetData>
    <row r="1" spans="1:9">
      <c r="G1" s="292" t="s">
        <v>183</v>
      </c>
      <c r="H1" s="293"/>
      <c r="I1" s="293"/>
    </row>
    <row r="2" spans="1:9">
      <c r="G2" s="293"/>
      <c r="H2" s="293"/>
      <c r="I2" s="293"/>
    </row>
    <row r="3" spans="1:9">
      <c r="G3" s="293"/>
      <c r="H3" s="293"/>
      <c r="I3" s="293"/>
    </row>
    <row r="5" spans="1:9">
      <c r="A5" s="308" t="s">
        <v>194</v>
      </c>
      <c r="B5" s="309"/>
      <c r="C5" s="309"/>
      <c r="D5" s="309"/>
      <c r="E5" s="309"/>
      <c r="F5" s="309"/>
      <c r="G5" s="309"/>
      <c r="H5" s="309"/>
      <c r="I5" s="126"/>
    </row>
    <row r="6" spans="1:9" ht="24">
      <c r="A6" s="127" t="s">
        <v>0</v>
      </c>
      <c r="B6" s="127" t="s">
        <v>1</v>
      </c>
      <c r="C6" s="127" t="s">
        <v>3</v>
      </c>
      <c r="D6" s="127" t="s">
        <v>88</v>
      </c>
      <c r="E6" s="127" t="s">
        <v>37</v>
      </c>
      <c r="F6" s="127" t="s">
        <v>5</v>
      </c>
      <c r="G6" s="127" t="s">
        <v>6</v>
      </c>
      <c r="H6" s="127" t="s">
        <v>7</v>
      </c>
      <c r="I6" s="127" t="s">
        <v>89</v>
      </c>
    </row>
    <row r="7" spans="1:9" ht="168">
      <c r="A7" s="127">
        <v>1</v>
      </c>
      <c r="B7" s="128" t="s">
        <v>90</v>
      </c>
      <c r="C7" s="128">
        <v>25</v>
      </c>
      <c r="D7" s="128" t="s">
        <v>24</v>
      </c>
      <c r="E7" s="129"/>
      <c r="F7" s="278">
        <f t="shared" ref="F7:F12" si="0">C7*E7</f>
        <v>0</v>
      </c>
      <c r="G7" s="130"/>
      <c r="H7" s="278">
        <f t="shared" ref="H7:H12" si="1">F7*G7+F7</f>
        <v>0</v>
      </c>
      <c r="I7" s="128"/>
    </row>
    <row r="8" spans="1:9" ht="84">
      <c r="A8" s="127">
        <v>2</v>
      </c>
      <c r="B8" s="128" t="s">
        <v>91</v>
      </c>
      <c r="C8" s="128">
        <v>20</v>
      </c>
      <c r="D8" s="128" t="s">
        <v>24</v>
      </c>
      <c r="E8" s="129"/>
      <c r="F8" s="278">
        <f t="shared" si="0"/>
        <v>0</v>
      </c>
      <c r="G8" s="130"/>
      <c r="H8" s="278">
        <f t="shared" si="1"/>
        <v>0</v>
      </c>
      <c r="I8" s="128"/>
    </row>
    <row r="9" spans="1:9" ht="72">
      <c r="A9" s="127">
        <v>3</v>
      </c>
      <c r="B9" s="128" t="s">
        <v>92</v>
      </c>
      <c r="C9" s="128">
        <v>40</v>
      </c>
      <c r="D9" s="128" t="s">
        <v>24</v>
      </c>
      <c r="E9" s="129"/>
      <c r="F9" s="278">
        <f t="shared" si="0"/>
        <v>0</v>
      </c>
      <c r="G9" s="130"/>
      <c r="H9" s="278">
        <f t="shared" si="1"/>
        <v>0</v>
      </c>
      <c r="I9" s="128"/>
    </row>
    <row r="10" spans="1:9" ht="120">
      <c r="A10" s="127">
        <v>4</v>
      </c>
      <c r="B10" s="128" t="s">
        <v>93</v>
      </c>
      <c r="C10" s="128">
        <v>50</v>
      </c>
      <c r="D10" s="128" t="s">
        <v>24</v>
      </c>
      <c r="E10" s="129"/>
      <c r="F10" s="278">
        <f t="shared" si="0"/>
        <v>0</v>
      </c>
      <c r="G10" s="130"/>
      <c r="H10" s="278">
        <f t="shared" si="1"/>
        <v>0</v>
      </c>
      <c r="I10" s="128"/>
    </row>
    <row r="11" spans="1:9" ht="252">
      <c r="A11" s="131">
        <v>5</v>
      </c>
      <c r="B11" s="128" t="s">
        <v>94</v>
      </c>
      <c r="C11" s="128">
        <v>20</v>
      </c>
      <c r="D11" s="128" t="s">
        <v>24</v>
      </c>
      <c r="E11" s="129"/>
      <c r="F11" s="278">
        <f t="shared" si="0"/>
        <v>0</v>
      </c>
      <c r="G11" s="130"/>
      <c r="H11" s="278">
        <f t="shared" si="1"/>
        <v>0</v>
      </c>
      <c r="I11" s="128"/>
    </row>
    <row r="12" spans="1:9" ht="156">
      <c r="A12" s="133">
        <v>6</v>
      </c>
      <c r="B12" s="128" t="s">
        <v>95</v>
      </c>
      <c r="C12" s="182">
        <v>20</v>
      </c>
      <c r="D12" s="128" t="s">
        <v>24</v>
      </c>
      <c r="E12" s="181"/>
      <c r="F12" s="279">
        <f t="shared" si="0"/>
        <v>0</v>
      </c>
      <c r="G12" s="183"/>
      <c r="H12" s="279">
        <f t="shared" si="1"/>
        <v>0</v>
      </c>
      <c r="I12" s="132"/>
    </row>
    <row r="13" spans="1:9">
      <c r="A13" s="133"/>
      <c r="B13" s="133" t="s">
        <v>32</v>
      </c>
      <c r="C13" s="133" t="s">
        <v>29</v>
      </c>
      <c r="D13" s="133" t="s">
        <v>29</v>
      </c>
      <c r="E13" s="133" t="s">
        <v>29</v>
      </c>
      <c r="F13" s="223">
        <f>SUM(F7:F12)</f>
        <v>0</v>
      </c>
      <c r="G13" s="133" t="s">
        <v>29</v>
      </c>
      <c r="H13" s="223">
        <f>SUM(H7:H12)</f>
        <v>0</v>
      </c>
      <c r="I13" s="133" t="s">
        <v>29</v>
      </c>
    </row>
  </sheetData>
  <mergeCells count="2">
    <mergeCell ref="A5:H5"/>
    <mergeCell ref="G1:I3"/>
  </mergeCells>
  <pageMargins left="0.7" right="0.7" top="0.75" bottom="0.75" header="0.3" footer="0.3"/>
  <pageSetup paperSize="9" scale="5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C3356-FA57-4AD9-909D-7C32B1ED5CB7}">
  <sheetPr>
    <pageSetUpPr fitToPage="1"/>
  </sheetPr>
  <dimension ref="A1:I11"/>
  <sheetViews>
    <sheetView view="pageBreakPreview" zoomScale="60" zoomScaleNormal="100" workbookViewId="0">
      <selection activeCell="L7" sqref="L7"/>
    </sheetView>
  </sheetViews>
  <sheetFormatPr defaultRowHeight="15"/>
  <cols>
    <col min="1" max="1" width="5.5703125" customWidth="1"/>
    <col min="2" max="2" width="57" customWidth="1"/>
    <col min="5" max="5" width="14.42578125" customWidth="1"/>
    <col min="6" max="6" width="17.5703125" customWidth="1"/>
    <col min="8" max="8" width="20.5703125" customWidth="1"/>
    <col min="9" max="9" width="26.7109375" customWidth="1"/>
  </cols>
  <sheetData>
    <row r="1" spans="1:9">
      <c r="G1" s="292" t="s">
        <v>183</v>
      </c>
      <c r="H1" s="293"/>
      <c r="I1" s="293"/>
    </row>
    <row r="2" spans="1:9">
      <c r="G2" s="293"/>
      <c r="H2" s="293"/>
      <c r="I2" s="293"/>
    </row>
    <row r="3" spans="1:9">
      <c r="G3" s="293"/>
      <c r="H3" s="293"/>
      <c r="I3" s="293"/>
    </row>
    <row r="4" spans="1:9">
      <c r="A4" s="44" t="s">
        <v>195</v>
      </c>
      <c r="B4" s="44"/>
      <c r="C4" s="44"/>
      <c r="D4" s="44"/>
      <c r="E4" s="44"/>
      <c r="F4" s="44"/>
      <c r="G4" s="44"/>
      <c r="H4" s="44"/>
      <c r="I4" s="44"/>
    </row>
    <row r="5" spans="1:9">
      <c r="A5" s="43"/>
      <c r="B5" s="43"/>
      <c r="C5" s="43"/>
      <c r="D5" s="43"/>
      <c r="E5" s="43"/>
      <c r="F5" s="43"/>
      <c r="G5" s="43"/>
      <c r="H5" s="43"/>
      <c r="I5" s="43"/>
    </row>
    <row r="6" spans="1:9" ht="49.5" customHeight="1">
      <c r="A6" s="98" t="s">
        <v>0</v>
      </c>
      <c r="B6" s="98" t="s">
        <v>130</v>
      </c>
      <c r="C6" s="98" t="s">
        <v>2</v>
      </c>
      <c r="D6" s="98" t="s">
        <v>3</v>
      </c>
      <c r="E6" s="99" t="s">
        <v>196</v>
      </c>
      <c r="F6" s="100" t="s">
        <v>176</v>
      </c>
      <c r="G6" s="98" t="s">
        <v>75</v>
      </c>
      <c r="H6" s="100" t="s">
        <v>7</v>
      </c>
      <c r="I6" s="101" t="s">
        <v>89</v>
      </c>
    </row>
    <row r="7" spans="1:9" ht="222.75" customHeight="1">
      <c r="A7" s="102">
        <v>1</v>
      </c>
      <c r="B7" s="103" t="s">
        <v>177</v>
      </c>
      <c r="C7" s="102" t="s">
        <v>14</v>
      </c>
      <c r="D7" s="102">
        <v>20</v>
      </c>
      <c r="E7" s="104"/>
      <c r="F7" s="280">
        <f>D7*E7</f>
        <v>0</v>
      </c>
      <c r="G7" s="105"/>
      <c r="H7" s="280">
        <f>F7*(G7+1)</f>
        <v>0</v>
      </c>
      <c r="I7" s="106"/>
    </row>
    <row r="8" spans="1:9">
      <c r="A8" s="310" t="s">
        <v>32</v>
      </c>
      <c r="B8" s="311"/>
      <c r="C8" s="256" t="s">
        <v>29</v>
      </c>
      <c r="D8" s="256" t="s">
        <v>29</v>
      </c>
      <c r="E8" s="257" t="s">
        <v>29</v>
      </c>
      <c r="F8" s="281">
        <f>SUM(F7)</f>
        <v>0</v>
      </c>
      <c r="G8" s="258" t="s">
        <v>29</v>
      </c>
      <c r="H8" s="281">
        <f>SUM(H7)</f>
        <v>0</v>
      </c>
      <c r="I8" s="259" t="s">
        <v>29</v>
      </c>
    </row>
    <row r="9" spans="1:9">
      <c r="A9" s="43"/>
      <c r="B9" s="43"/>
      <c r="C9" s="43"/>
      <c r="D9" s="43"/>
      <c r="E9" s="43"/>
      <c r="F9" s="43"/>
      <c r="G9" s="43"/>
      <c r="H9" s="43"/>
      <c r="I9" s="43"/>
    </row>
    <row r="10" spans="1:9">
      <c r="A10" s="43"/>
      <c r="B10" s="43"/>
      <c r="C10" s="43"/>
      <c r="D10" s="43"/>
      <c r="E10" s="43"/>
      <c r="F10" s="43"/>
      <c r="G10" s="43"/>
      <c r="H10" s="43"/>
      <c r="I10" s="43"/>
    </row>
    <row r="11" spans="1:9">
      <c r="A11" s="43"/>
      <c r="B11" s="107"/>
      <c r="C11" s="43"/>
      <c r="D11" s="43"/>
      <c r="E11" s="43"/>
      <c r="F11" s="43"/>
      <c r="G11" s="43"/>
      <c r="H11" s="43"/>
      <c r="I11" s="43"/>
    </row>
  </sheetData>
  <mergeCells count="2">
    <mergeCell ref="A8:B8"/>
    <mergeCell ref="G1:I3"/>
  </mergeCells>
  <pageMargins left="0.7" right="0.7" top="0.75" bottom="0.75" header="0.3" footer="0.3"/>
  <pageSetup paperSize="9" scale="77"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AF7FC-D55E-4889-AE3C-99FD8C76B1BD}">
  <dimension ref="A1:J26"/>
  <sheetViews>
    <sheetView view="pageBreakPreview" topLeftCell="A25" zoomScale="60" zoomScaleNormal="100" workbookViewId="0">
      <selection activeCell="H5" sqref="H5"/>
    </sheetView>
  </sheetViews>
  <sheetFormatPr defaultRowHeight="15"/>
  <cols>
    <col min="1" max="1" width="6.140625" customWidth="1"/>
    <col min="2" max="2" width="23.42578125" customWidth="1"/>
    <col min="3" max="3" width="43.140625" customWidth="1"/>
    <col min="6" max="6" width="15.7109375" customWidth="1"/>
    <col min="7" max="7" width="14.85546875" customWidth="1"/>
    <col min="9" max="9" width="16.42578125" customWidth="1"/>
    <col min="10" max="10" width="28" customWidth="1"/>
  </cols>
  <sheetData>
    <row r="1" spans="1:10">
      <c r="H1" s="292" t="s">
        <v>183</v>
      </c>
      <c r="I1" s="293"/>
      <c r="J1" s="293"/>
    </row>
    <row r="2" spans="1:10">
      <c r="H2" s="293"/>
      <c r="I2" s="293"/>
      <c r="J2" s="293"/>
    </row>
    <row r="3" spans="1:10">
      <c r="A3" s="166" t="s">
        <v>197</v>
      </c>
      <c r="H3" s="293"/>
      <c r="I3" s="293"/>
      <c r="J3" s="293"/>
    </row>
    <row r="5" spans="1:10" ht="54.75" customHeight="1">
      <c r="A5" s="134" t="s">
        <v>0</v>
      </c>
      <c r="B5" s="151" t="s">
        <v>1</v>
      </c>
      <c r="C5" s="151" t="s">
        <v>178</v>
      </c>
      <c r="D5" s="151" t="s">
        <v>97</v>
      </c>
      <c r="E5" s="151" t="s">
        <v>3</v>
      </c>
      <c r="F5" s="151" t="s">
        <v>4</v>
      </c>
      <c r="G5" s="151" t="s">
        <v>5</v>
      </c>
      <c r="H5" s="151" t="s">
        <v>75</v>
      </c>
      <c r="I5" s="151" t="s">
        <v>7</v>
      </c>
      <c r="J5" s="151" t="s">
        <v>134</v>
      </c>
    </row>
    <row r="6" spans="1:10" ht="153">
      <c r="A6" s="135">
        <v>1</v>
      </c>
      <c r="B6" s="152" t="s">
        <v>98</v>
      </c>
      <c r="C6" s="167" t="s">
        <v>99</v>
      </c>
      <c r="D6" s="152" t="s">
        <v>24</v>
      </c>
      <c r="E6" s="136">
        <v>2000</v>
      </c>
      <c r="F6" s="185"/>
      <c r="G6" s="186">
        <f>E6*F6</f>
        <v>0</v>
      </c>
      <c r="H6" s="187"/>
      <c r="I6" s="188">
        <f>G6*(1+H6)</f>
        <v>0</v>
      </c>
      <c r="J6" s="152"/>
    </row>
    <row r="7" spans="1:10" ht="153">
      <c r="A7" s="135">
        <v>2</v>
      </c>
      <c r="B7" s="153" t="s">
        <v>100</v>
      </c>
      <c r="C7" s="167" t="s">
        <v>101</v>
      </c>
      <c r="D7" s="152" t="s">
        <v>24</v>
      </c>
      <c r="E7" s="137">
        <v>600</v>
      </c>
      <c r="F7" s="185"/>
      <c r="G7" s="186">
        <f t="shared" ref="G7:G25" si="0">E7*F7</f>
        <v>0</v>
      </c>
      <c r="H7" s="187"/>
      <c r="I7" s="188">
        <f t="shared" ref="I7:I25" si="1">G7*(1+H7)</f>
        <v>0</v>
      </c>
      <c r="J7" s="152"/>
    </row>
    <row r="8" spans="1:10" ht="127.5">
      <c r="A8" s="142">
        <v>3</v>
      </c>
      <c r="B8" s="154" t="s">
        <v>102</v>
      </c>
      <c r="C8" s="168" t="s">
        <v>103</v>
      </c>
      <c r="D8" s="155" t="s">
        <v>24</v>
      </c>
      <c r="E8" s="143">
        <v>500</v>
      </c>
      <c r="F8" s="189"/>
      <c r="G8" s="186">
        <f t="shared" si="0"/>
        <v>0</v>
      </c>
      <c r="H8" s="187"/>
      <c r="I8" s="188">
        <f t="shared" si="1"/>
        <v>0</v>
      </c>
      <c r="J8" s="156"/>
    </row>
    <row r="9" spans="1:10" ht="140.25">
      <c r="A9" s="144">
        <v>4</v>
      </c>
      <c r="B9" s="157" t="s">
        <v>104</v>
      </c>
      <c r="C9" s="169" t="s">
        <v>105</v>
      </c>
      <c r="D9" s="158" t="s">
        <v>24</v>
      </c>
      <c r="E9" s="137">
        <v>50</v>
      </c>
      <c r="F9" s="185"/>
      <c r="G9" s="186">
        <f t="shared" si="0"/>
        <v>0</v>
      </c>
      <c r="H9" s="187"/>
      <c r="I9" s="188">
        <f t="shared" si="1"/>
        <v>0</v>
      </c>
      <c r="J9" s="153"/>
    </row>
    <row r="10" spans="1:10" ht="138" customHeight="1">
      <c r="A10" s="144">
        <v>5</v>
      </c>
      <c r="B10" s="157" t="s">
        <v>135</v>
      </c>
      <c r="C10" s="169" t="s">
        <v>142</v>
      </c>
      <c r="D10" s="158" t="s">
        <v>24</v>
      </c>
      <c r="E10" s="137">
        <v>10</v>
      </c>
      <c r="F10" s="185"/>
      <c r="G10" s="186">
        <f t="shared" si="0"/>
        <v>0</v>
      </c>
      <c r="H10" s="187"/>
      <c r="I10" s="188">
        <f t="shared" si="1"/>
        <v>0</v>
      </c>
      <c r="J10" s="108"/>
    </row>
    <row r="11" spans="1:10" ht="165.75">
      <c r="A11" s="144">
        <v>6</v>
      </c>
      <c r="B11" s="157" t="s">
        <v>106</v>
      </c>
      <c r="C11" s="169" t="s">
        <v>141</v>
      </c>
      <c r="D11" s="158" t="s">
        <v>24</v>
      </c>
      <c r="E11" s="137">
        <v>220</v>
      </c>
      <c r="F11" s="185"/>
      <c r="G11" s="186">
        <f t="shared" si="0"/>
        <v>0</v>
      </c>
      <c r="H11" s="187"/>
      <c r="I11" s="188">
        <f t="shared" si="1"/>
        <v>0</v>
      </c>
      <c r="J11" s="152"/>
    </row>
    <row r="12" spans="1:10" ht="114.75">
      <c r="A12" s="144">
        <v>7</v>
      </c>
      <c r="B12" s="157" t="s">
        <v>107</v>
      </c>
      <c r="C12" s="170" t="s">
        <v>108</v>
      </c>
      <c r="D12" s="158" t="s">
        <v>24</v>
      </c>
      <c r="E12" s="137">
        <v>1000</v>
      </c>
      <c r="F12" s="185"/>
      <c r="G12" s="186">
        <f t="shared" si="0"/>
        <v>0</v>
      </c>
      <c r="H12" s="187"/>
      <c r="I12" s="188">
        <f t="shared" si="1"/>
        <v>0</v>
      </c>
      <c r="J12" s="152"/>
    </row>
    <row r="13" spans="1:10" ht="153">
      <c r="A13" s="144">
        <v>8</v>
      </c>
      <c r="B13" s="157" t="s">
        <v>109</v>
      </c>
      <c r="C13" s="171" t="s">
        <v>110</v>
      </c>
      <c r="D13" s="159" t="s">
        <v>24</v>
      </c>
      <c r="E13" s="137">
        <v>50</v>
      </c>
      <c r="F13" s="185"/>
      <c r="G13" s="186">
        <f t="shared" si="0"/>
        <v>0</v>
      </c>
      <c r="H13" s="187"/>
      <c r="I13" s="188">
        <f t="shared" si="1"/>
        <v>0</v>
      </c>
      <c r="J13" s="152"/>
    </row>
    <row r="14" spans="1:10" ht="229.5">
      <c r="A14" s="145">
        <v>9</v>
      </c>
      <c r="B14" s="138" t="s">
        <v>111</v>
      </c>
      <c r="C14" s="139" t="s">
        <v>112</v>
      </c>
      <c r="D14" s="140" t="s">
        <v>24</v>
      </c>
      <c r="E14" s="137">
        <v>50</v>
      </c>
      <c r="F14" s="141"/>
      <c r="G14" s="186">
        <f t="shared" si="0"/>
        <v>0</v>
      </c>
      <c r="H14" s="187"/>
      <c r="I14" s="188">
        <f t="shared" si="1"/>
        <v>0</v>
      </c>
      <c r="J14" s="138"/>
    </row>
    <row r="15" spans="1:10" ht="178.5">
      <c r="A15" s="144">
        <v>10</v>
      </c>
      <c r="B15" s="157" t="s">
        <v>113</v>
      </c>
      <c r="C15" s="171" t="s">
        <v>114</v>
      </c>
      <c r="D15" s="158" t="s">
        <v>115</v>
      </c>
      <c r="E15" s="137">
        <v>20</v>
      </c>
      <c r="F15" s="185"/>
      <c r="G15" s="186">
        <f t="shared" si="0"/>
        <v>0</v>
      </c>
      <c r="H15" s="187"/>
      <c r="I15" s="188">
        <f t="shared" si="1"/>
        <v>0</v>
      </c>
      <c r="J15" s="152"/>
    </row>
    <row r="16" spans="1:10" ht="165.75">
      <c r="A16" s="144">
        <v>11</v>
      </c>
      <c r="B16" s="157" t="s">
        <v>116</v>
      </c>
      <c r="C16" s="171" t="s">
        <v>117</v>
      </c>
      <c r="D16" s="158" t="s">
        <v>24</v>
      </c>
      <c r="E16" s="137">
        <v>2500</v>
      </c>
      <c r="F16" s="185"/>
      <c r="G16" s="186">
        <f t="shared" si="0"/>
        <v>0</v>
      </c>
      <c r="H16" s="187"/>
      <c r="I16" s="188">
        <f t="shared" si="1"/>
        <v>0</v>
      </c>
      <c r="J16" s="152"/>
    </row>
    <row r="17" spans="1:10" ht="165.75">
      <c r="A17" s="144">
        <v>12</v>
      </c>
      <c r="B17" s="157" t="s">
        <v>118</v>
      </c>
      <c r="C17" s="171" t="s">
        <v>119</v>
      </c>
      <c r="D17" s="158" t="s">
        <v>24</v>
      </c>
      <c r="E17" s="137">
        <v>2500</v>
      </c>
      <c r="F17" s="185"/>
      <c r="G17" s="186">
        <f t="shared" si="0"/>
        <v>0</v>
      </c>
      <c r="H17" s="187"/>
      <c r="I17" s="188">
        <f t="shared" si="1"/>
        <v>0</v>
      </c>
      <c r="J17" s="152"/>
    </row>
    <row r="18" spans="1:10" ht="140.25">
      <c r="A18" s="144">
        <v>13</v>
      </c>
      <c r="B18" s="157" t="s">
        <v>120</v>
      </c>
      <c r="C18" s="169" t="s">
        <v>121</v>
      </c>
      <c r="D18" s="158" t="s">
        <v>24</v>
      </c>
      <c r="E18" s="137">
        <v>200</v>
      </c>
      <c r="F18" s="185"/>
      <c r="G18" s="186">
        <f t="shared" si="0"/>
        <v>0</v>
      </c>
      <c r="H18" s="187"/>
      <c r="I18" s="188">
        <f t="shared" si="1"/>
        <v>0</v>
      </c>
      <c r="J18" s="153"/>
    </row>
    <row r="19" spans="1:10" ht="28.5">
      <c r="A19" s="144">
        <v>14</v>
      </c>
      <c r="B19" s="157" t="s">
        <v>122</v>
      </c>
      <c r="C19" s="171" t="s">
        <v>123</v>
      </c>
      <c r="D19" s="158" t="s">
        <v>24</v>
      </c>
      <c r="E19" s="137">
        <v>2500</v>
      </c>
      <c r="F19" s="185"/>
      <c r="G19" s="186">
        <f t="shared" si="0"/>
        <v>0</v>
      </c>
      <c r="H19" s="187"/>
      <c r="I19" s="188">
        <f>G19*(1+H19)</f>
        <v>0</v>
      </c>
      <c r="J19" s="152"/>
    </row>
    <row r="20" spans="1:10" ht="165.75">
      <c r="A20" s="144">
        <v>15</v>
      </c>
      <c r="B20" s="157" t="s">
        <v>124</v>
      </c>
      <c r="C20" s="171" t="s">
        <v>125</v>
      </c>
      <c r="D20" s="158" t="s">
        <v>24</v>
      </c>
      <c r="E20" s="136">
        <v>2000</v>
      </c>
      <c r="F20" s="185"/>
      <c r="G20" s="186">
        <f t="shared" si="0"/>
        <v>0</v>
      </c>
      <c r="H20" s="187"/>
      <c r="I20" s="188">
        <f t="shared" si="1"/>
        <v>0</v>
      </c>
      <c r="J20" s="152"/>
    </row>
    <row r="21" spans="1:10" ht="76.5">
      <c r="A21" s="146">
        <v>16</v>
      </c>
      <c r="B21" s="108" t="s">
        <v>136</v>
      </c>
      <c r="C21" s="172" t="s">
        <v>137</v>
      </c>
      <c r="D21" s="160" t="s">
        <v>24</v>
      </c>
      <c r="E21" s="147">
        <v>500</v>
      </c>
      <c r="F21" s="190"/>
      <c r="G21" s="186">
        <f t="shared" si="0"/>
        <v>0</v>
      </c>
      <c r="H21" s="187"/>
      <c r="I21" s="188">
        <f t="shared" si="1"/>
        <v>0</v>
      </c>
      <c r="J21" s="108"/>
    </row>
    <row r="22" spans="1:10" ht="127.5">
      <c r="A22" s="148">
        <v>17</v>
      </c>
      <c r="B22" s="108" t="s">
        <v>138</v>
      </c>
      <c r="C22" s="173" t="s">
        <v>139</v>
      </c>
      <c r="D22" s="161" t="s">
        <v>24</v>
      </c>
      <c r="E22" s="149">
        <v>36</v>
      </c>
      <c r="F22" s="191"/>
      <c r="G22" s="192">
        <f t="shared" si="0"/>
        <v>0</v>
      </c>
      <c r="H22" s="187"/>
      <c r="I22" s="193">
        <f t="shared" si="1"/>
        <v>0</v>
      </c>
      <c r="J22" s="162"/>
    </row>
    <row r="23" spans="1:10" ht="25.5">
      <c r="A23" s="135">
        <v>18</v>
      </c>
      <c r="B23" s="260" t="s">
        <v>126</v>
      </c>
      <c r="C23" s="174" t="s">
        <v>127</v>
      </c>
      <c r="D23" s="160" t="s">
        <v>24</v>
      </c>
      <c r="E23" s="150">
        <v>2</v>
      </c>
      <c r="F23" s="190"/>
      <c r="G23" s="186">
        <f t="shared" si="0"/>
        <v>0</v>
      </c>
      <c r="H23" s="187"/>
      <c r="I23" s="188">
        <f t="shared" si="1"/>
        <v>0</v>
      </c>
      <c r="J23" s="163"/>
    </row>
    <row r="24" spans="1:10" ht="25.5">
      <c r="A24" s="135">
        <v>19</v>
      </c>
      <c r="B24" s="261" t="s">
        <v>140</v>
      </c>
      <c r="C24" s="176" t="s">
        <v>143</v>
      </c>
      <c r="D24" s="164" t="s">
        <v>24</v>
      </c>
      <c r="E24" s="150">
        <v>10</v>
      </c>
      <c r="F24" s="190"/>
      <c r="G24" s="186">
        <f t="shared" si="0"/>
        <v>0</v>
      </c>
      <c r="H24" s="187"/>
      <c r="I24" s="188">
        <f t="shared" si="1"/>
        <v>0</v>
      </c>
      <c r="J24" s="165"/>
    </row>
    <row r="25" spans="1:10" ht="25.5">
      <c r="A25" s="135">
        <v>20</v>
      </c>
      <c r="B25" s="152" t="s">
        <v>128</v>
      </c>
      <c r="C25" s="175" t="s">
        <v>129</v>
      </c>
      <c r="D25" s="152" t="s">
        <v>24</v>
      </c>
      <c r="E25" s="137">
        <v>4</v>
      </c>
      <c r="F25" s="185"/>
      <c r="G25" s="186">
        <f t="shared" si="0"/>
        <v>0</v>
      </c>
      <c r="H25" s="187"/>
      <c r="I25" s="188">
        <f t="shared" si="1"/>
        <v>0</v>
      </c>
      <c r="J25" s="152"/>
    </row>
    <row r="26" spans="1:10">
      <c r="A26" s="194"/>
      <c r="B26" s="195"/>
      <c r="C26" s="195" t="s">
        <v>32</v>
      </c>
      <c r="D26" s="194" t="s">
        <v>16</v>
      </c>
      <c r="E26" s="194" t="s">
        <v>16</v>
      </c>
      <c r="F26" s="194" t="s">
        <v>16</v>
      </c>
      <c r="G26" s="196">
        <f>SUM(G6:G25)</f>
        <v>0</v>
      </c>
      <c r="H26" s="197" t="s">
        <v>29</v>
      </c>
      <c r="I26" s="198">
        <f>SUM(I6:I25)</f>
        <v>0</v>
      </c>
      <c r="J26" s="199"/>
    </row>
  </sheetData>
  <mergeCells count="1">
    <mergeCell ref="H1:J3"/>
  </mergeCells>
  <pageMargins left="0.7" right="0.7" top="0.75" bottom="0.75" header="0.3" footer="0.3"/>
  <pageSetup paperSize="9" scale="47"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E738E-6CD5-40B1-9F22-39B55A963817}">
  <dimension ref="A1:I10"/>
  <sheetViews>
    <sheetView view="pageBreakPreview" zoomScale="60" zoomScaleNormal="100" workbookViewId="0">
      <selection activeCell="H7" sqref="H7:H9"/>
    </sheetView>
  </sheetViews>
  <sheetFormatPr defaultRowHeight="15"/>
  <cols>
    <col min="1" max="1" width="5.85546875" customWidth="1"/>
    <col min="2" max="2" width="46.5703125" customWidth="1"/>
    <col min="5" max="5" width="18.140625" customWidth="1"/>
    <col min="6" max="6" width="14" customWidth="1"/>
    <col min="8" max="8" width="15.5703125" customWidth="1"/>
    <col min="9" max="9" width="21.5703125" customWidth="1"/>
  </cols>
  <sheetData>
    <row r="1" spans="1:9">
      <c r="G1" s="292" t="s">
        <v>183</v>
      </c>
      <c r="H1" s="293"/>
      <c r="I1" s="293"/>
    </row>
    <row r="2" spans="1:9">
      <c r="G2" s="293"/>
      <c r="H2" s="293"/>
      <c r="I2" s="293"/>
    </row>
    <row r="3" spans="1:9">
      <c r="G3" s="293"/>
      <c r="H3" s="293"/>
      <c r="I3" s="293"/>
    </row>
    <row r="4" spans="1:9">
      <c r="A4" s="16" t="s">
        <v>198</v>
      </c>
      <c r="B4" s="54"/>
      <c r="C4" s="54"/>
      <c r="D4" s="54"/>
      <c r="E4" s="54"/>
      <c r="F4" s="54"/>
      <c r="G4" s="293"/>
      <c r="H4" s="293"/>
      <c r="I4" s="293"/>
    </row>
    <row r="5" spans="1:9">
      <c r="A5" s="54"/>
      <c r="B5" s="54"/>
      <c r="C5" s="54"/>
      <c r="D5" s="54"/>
      <c r="E5" s="54"/>
      <c r="F5" s="54"/>
      <c r="G5" s="54"/>
      <c r="H5" s="54"/>
      <c r="I5" s="54"/>
    </row>
    <row r="6" spans="1:9" ht="38.25">
      <c r="A6" s="177" t="s">
        <v>17</v>
      </c>
      <c r="B6" s="178" t="s">
        <v>130</v>
      </c>
      <c r="C6" s="178" t="s">
        <v>74</v>
      </c>
      <c r="D6" s="178" t="s">
        <v>3</v>
      </c>
      <c r="E6" s="179" t="s">
        <v>4</v>
      </c>
      <c r="F6" s="179" t="s">
        <v>5</v>
      </c>
      <c r="G6" s="180" t="s">
        <v>131</v>
      </c>
      <c r="H6" s="179" t="s">
        <v>7</v>
      </c>
      <c r="I6" s="178" t="s">
        <v>144</v>
      </c>
    </row>
    <row r="7" spans="1:9" ht="153">
      <c r="A7" s="109">
        <v>1</v>
      </c>
      <c r="B7" s="110" t="s">
        <v>132</v>
      </c>
      <c r="C7" s="109" t="s">
        <v>14</v>
      </c>
      <c r="D7" s="109">
        <v>15</v>
      </c>
      <c r="E7" s="111"/>
      <c r="F7" s="282">
        <f>D7*E7</f>
        <v>0</v>
      </c>
      <c r="G7" s="112"/>
      <c r="H7" s="282">
        <f>F7*1.08</f>
        <v>0</v>
      </c>
      <c r="I7" s="113"/>
    </row>
    <row r="8" spans="1:9" ht="127.5">
      <c r="A8" s="109">
        <v>2</v>
      </c>
      <c r="B8" s="110" t="s">
        <v>145</v>
      </c>
      <c r="C8" s="109" t="s">
        <v>14</v>
      </c>
      <c r="D8" s="109">
        <v>15</v>
      </c>
      <c r="E8" s="111"/>
      <c r="F8" s="282">
        <f>D8*E8</f>
        <v>0</v>
      </c>
      <c r="G8" s="112"/>
      <c r="H8" s="282">
        <f>F8*1.08</f>
        <v>0</v>
      </c>
      <c r="I8" s="113"/>
    </row>
    <row r="9" spans="1:9" ht="127.5">
      <c r="A9" s="109">
        <v>3</v>
      </c>
      <c r="B9" s="114" t="s">
        <v>133</v>
      </c>
      <c r="C9" s="109" t="s">
        <v>14</v>
      </c>
      <c r="D9" s="109">
        <v>50</v>
      </c>
      <c r="E9" s="111"/>
      <c r="F9" s="282">
        <f>D9*E9</f>
        <v>0</v>
      </c>
      <c r="G9" s="112"/>
      <c r="H9" s="282">
        <f>F9*1.08</f>
        <v>0</v>
      </c>
      <c r="I9" s="113"/>
    </row>
    <row r="10" spans="1:9">
      <c r="A10" s="115"/>
      <c r="B10" s="116" t="s">
        <v>32</v>
      </c>
      <c r="C10" s="116" t="s">
        <v>16</v>
      </c>
      <c r="D10" s="116" t="s">
        <v>16</v>
      </c>
      <c r="E10" s="117"/>
      <c r="F10" s="117">
        <f>SUM(F7:F9)</f>
        <v>0</v>
      </c>
      <c r="G10" s="116" t="s">
        <v>16</v>
      </c>
      <c r="H10" s="118">
        <f>SUM(H7:H9)</f>
        <v>0</v>
      </c>
      <c r="I10" s="116" t="s">
        <v>16</v>
      </c>
    </row>
  </sheetData>
  <mergeCells count="1">
    <mergeCell ref="G1:I4"/>
  </mergeCells>
  <pageMargins left="0.7" right="0.7" top="0.75" bottom="0.75" header="0.3" footer="0.3"/>
  <pageSetup paperSize="9" scale="58"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9F06C-96F9-4910-AA86-654F97F4679E}">
  <dimension ref="A1:I8"/>
  <sheetViews>
    <sheetView view="pageBreakPreview" zoomScale="60" zoomScaleNormal="100" workbookViewId="0">
      <selection activeCell="F15" sqref="F15"/>
    </sheetView>
  </sheetViews>
  <sheetFormatPr defaultRowHeight="15"/>
  <cols>
    <col min="1" max="1" width="6.5703125" customWidth="1"/>
    <col min="2" max="2" width="47.7109375" customWidth="1"/>
    <col min="5" max="5" width="15.5703125" customWidth="1"/>
    <col min="6" max="6" width="13.7109375" customWidth="1"/>
    <col min="8" max="8" width="14.7109375" customWidth="1"/>
    <col min="9" max="9" width="21.42578125" customWidth="1"/>
  </cols>
  <sheetData>
    <row r="1" spans="1:9">
      <c r="G1" s="292" t="s">
        <v>183</v>
      </c>
      <c r="H1" s="293"/>
      <c r="I1" s="293"/>
    </row>
    <row r="2" spans="1:9">
      <c r="G2" s="293"/>
      <c r="H2" s="293"/>
      <c r="I2" s="293"/>
    </row>
    <row r="3" spans="1:9">
      <c r="A3" s="16" t="s">
        <v>199</v>
      </c>
      <c r="B3" s="54"/>
      <c r="C3" s="54"/>
      <c r="D3" s="54"/>
      <c r="E3" s="54"/>
      <c r="F3" s="54"/>
      <c r="G3" s="293"/>
      <c r="H3" s="293"/>
      <c r="I3" s="293"/>
    </row>
    <row r="4" spans="1:9">
      <c r="A4" s="54"/>
      <c r="B4" s="54"/>
      <c r="C4" s="54"/>
      <c r="D4" s="54"/>
      <c r="E4" s="54"/>
      <c r="F4" s="54"/>
      <c r="G4" s="54"/>
      <c r="H4" s="54"/>
      <c r="I4" s="54"/>
    </row>
    <row r="5" spans="1:9" ht="63.75" customHeight="1">
      <c r="A5" s="177" t="s">
        <v>17</v>
      </c>
      <c r="B5" s="178" t="s">
        <v>130</v>
      </c>
      <c r="C5" s="178" t="s">
        <v>74</v>
      </c>
      <c r="D5" s="178" t="s">
        <v>3</v>
      </c>
      <c r="E5" s="179" t="s">
        <v>4</v>
      </c>
      <c r="F5" s="179" t="s">
        <v>5</v>
      </c>
      <c r="G5" s="180" t="s">
        <v>131</v>
      </c>
      <c r="H5" s="288" t="s">
        <v>7</v>
      </c>
      <c r="I5" s="178" t="s">
        <v>144</v>
      </c>
    </row>
    <row r="6" spans="1:9" ht="38.25">
      <c r="A6" s="218">
        <v>1</v>
      </c>
      <c r="B6" s="219" t="s">
        <v>154</v>
      </c>
      <c r="C6" s="218" t="s">
        <v>14</v>
      </c>
      <c r="D6" s="218">
        <v>1000</v>
      </c>
      <c r="E6" s="220"/>
      <c r="F6" s="224">
        <f>D6*E6</f>
        <v>0</v>
      </c>
      <c r="G6" s="284"/>
      <c r="H6" s="283">
        <f>F6*(1+G6)</f>
        <v>0</v>
      </c>
      <c r="I6" s="286"/>
    </row>
    <row r="7" spans="1:9">
      <c r="A7" s="133"/>
      <c r="B7" s="133" t="s">
        <v>32</v>
      </c>
      <c r="C7" s="133" t="s">
        <v>16</v>
      </c>
      <c r="D7" s="133" t="s">
        <v>16</v>
      </c>
      <c r="E7" s="133" t="s">
        <v>16</v>
      </c>
      <c r="F7" s="283">
        <f>SUM(F6)</f>
        <v>0</v>
      </c>
      <c r="G7" s="285" t="s">
        <v>16</v>
      </c>
      <c r="H7" s="283">
        <f>SUM(H6)</f>
        <v>0</v>
      </c>
      <c r="I7" s="287" t="s">
        <v>16</v>
      </c>
    </row>
    <row r="8" spans="1:9">
      <c r="H8" s="267"/>
    </row>
  </sheetData>
  <mergeCells count="1">
    <mergeCell ref="G1:I3"/>
  </mergeCells>
  <pageMargins left="0.7" right="0.7" top="0.75" bottom="0.75" header="0.3" footer="0.3"/>
  <pageSetup paperSize="9" scale="5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D8AA3-FC99-4B98-BD3E-5BB1A025626A}">
  <dimension ref="A1:I12"/>
  <sheetViews>
    <sheetView view="pageBreakPreview" zoomScale="60" zoomScaleNormal="100" workbookViewId="0">
      <selection activeCell="M6" sqref="M6"/>
    </sheetView>
  </sheetViews>
  <sheetFormatPr defaultRowHeight="15"/>
  <cols>
    <col min="1" max="1" width="6.42578125" customWidth="1"/>
    <col min="2" max="2" width="48.140625" customWidth="1"/>
    <col min="5" max="5" width="15.7109375" customWidth="1"/>
    <col min="6" max="6" width="16.5703125" customWidth="1"/>
    <col min="8" max="8" width="16.140625" customWidth="1"/>
    <col min="9" max="9" width="30.85546875" customWidth="1"/>
  </cols>
  <sheetData>
    <row r="1" spans="1:9">
      <c r="H1" s="292" t="s">
        <v>183</v>
      </c>
      <c r="I1" s="293"/>
    </row>
    <row r="2" spans="1:9">
      <c r="H2" s="293"/>
      <c r="I2" s="293"/>
    </row>
    <row r="3" spans="1:9">
      <c r="A3" s="16" t="s">
        <v>200</v>
      </c>
      <c r="B3" s="54"/>
      <c r="C3" s="54"/>
      <c r="D3" s="54"/>
      <c r="E3" s="54"/>
      <c r="F3" s="54"/>
      <c r="G3" s="54"/>
      <c r="H3" s="293"/>
      <c r="I3" s="293"/>
    </row>
    <row r="4" spans="1:9">
      <c r="A4" s="54"/>
      <c r="B4" s="54"/>
      <c r="C4" s="54"/>
      <c r="D4" s="54"/>
      <c r="E4" s="54"/>
      <c r="F4" s="54"/>
      <c r="G4" s="54"/>
      <c r="H4" s="54"/>
      <c r="I4" s="54"/>
    </row>
    <row r="5" spans="1:9" ht="44.25" customHeight="1">
      <c r="A5" s="177" t="s">
        <v>17</v>
      </c>
      <c r="B5" s="178" t="s">
        <v>130</v>
      </c>
      <c r="C5" s="178" t="s">
        <v>74</v>
      </c>
      <c r="D5" s="178" t="s">
        <v>3</v>
      </c>
      <c r="E5" s="179" t="s">
        <v>4</v>
      </c>
      <c r="F5" s="179" t="s">
        <v>5</v>
      </c>
      <c r="G5" s="180" t="s">
        <v>131</v>
      </c>
      <c r="H5" s="179" t="s">
        <v>7</v>
      </c>
      <c r="I5" s="178" t="s">
        <v>144</v>
      </c>
    </row>
    <row r="6" spans="1:9" ht="153" customHeight="1">
      <c r="A6" s="218">
        <v>1</v>
      </c>
      <c r="B6" s="219" t="s">
        <v>155</v>
      </c>
      <c r="C6" s="218" t="s">
        <v>10</v>
      </c>
      <c r="D6" s="218">
        <v>20</v>
      </c>
      <c r="E6" s="220"/>
      <c r="F6" s="224">
        <f>D6*E6</f>
        <v>0</v>
      </c>
      <c r="G6" s="221"/>
      <c r="H6" s="224">
        <f>F6*1.08</f>
        <v>0</v>
      </c>
      <c r="I6" s="222"/>
    </row>
    <row r="7" spans="1:9" ht="158.25" customHeight="1">
      <c r="A7" s="225">
        <v>2</v>
      </c>
      <c r="B7" s="226" t="s">
        <v>156</v>
      </c>
      <c r="C7" s="225" t="s">
        <v>10</v>
      </c>
      <c r="D7" s="225">
        <v>20</v>
      </c>
      <c r="E7" s="227"/>
      <c r="F7" s="224">
        <f>D7*E7</f>
        <v>0</v>
      </c>
      <c r="G7" s="221"/>
      <c r="H7" s="224">
        <f>F7*1.08</f>
        <v>0</v>
      </c>
      <c r="I7" s="228"/>
    </row>
    <row r="8" spans="1:9">
      <c r="A8" s="133"/>
      <c r="B8" s="133" t="s">
        <v>32</v>
      </c>
      <c r="C8" s="133" t="s">
        <v>16</v>
      </c>
      <c r="D8" s="133" t="s">
        <v>16</v>
      </c>
      <c r="E8" s="133" t="s">
        <v>16</v>
      </c>
      <c r="F8" s="223">
        <f>SUM(F6:F7)</f>
        <v>0</v>
      </c>
      <c r="G8" s="133" t="s">
        <v>16</v>
      </c>
      <c r="H8" s="223">
        <f>SUM(H6:H7)</f>
        <v>0</v>
      </c>
      <c r="I8" s="133" t="s">
        <v>16</v>
      </c>
    </row>
    <row r="10" spans="1:9">
      <c r="A10" s="302" t="s">
        <v>182</v>
      </c>
      <c r="B10" s="302"/>
      <c r="C10" s="302"/>
      <c r="D10" s="302"/>
      <c r="E10" s="302"/>
      <c r="F10" s="302"/>
      <c r="G10" s="302"/>
      <c r="H10" s="302"/>
      <c r="I10" s="302"/>
    </row>
    <row r="11" spans="1:9">
      <c r="A11" s="302"/>
      <c r="B11" s="302"/>
      <c r="C11" s="302"/>
      <c r="D11" s="302"/>
      <c r="E11" s="302"/>
      <c r="F11" s="302"/>
      <c r="G11" s="302"/>
      <c r="H11" s="302"/>
      <c r="I11" s="302"/>
    </row>
    <row r="12" spans="1:9">
      <c r="A12" s="302"/>
      <c r="B12" s="302"/>
      <c r="C12" s="302"/>
      <c r="D12" s="302"/>
      <c r="E12" s="302"/>
      <c r="F12" s="302"/>
      <c r="G12" s="302"/>
      <c r="H12" s="302"/>
      <c r="I12" s="302"/>
    </row>
  </sheetData>
  <mergeCells count="2">
    <mergeCell ref="A10:I12"/>
    <mergeCell ref="H1:I3"/>
  </mergeCells>
  <pageMargins left="0.7" right="0.7" top="0.75" bottom="0.75" header="0.3" footer="0.3"/>
  <pageSetup paperSize="9" scale="54"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2A854-4123-4B04-AC49-FF5AF66F64C2}">
  <dimension ref="A4:I26"/>
  <sheetViews>
    <sheetView tabSelected="1" view="pageBreakPreview" topLeftCell="A24" zoomScale="60" zoomScaleNormal="100" workbookViewId="0">
      <selection activeCell="H9" sqref="H9:H26"/>
    </sheetView>
  </sheetViews>
  <sheetFormatPr defaultRowHeight="15"/>
  <cols>
    <col min="1" max="1" width="5" customWidth="1"/>
    <col min="2" max="2" width="74.85546875" customWidth="1"/>
    <col min="5" max="5" width="14" customWidth="1"/>
    <col min="6" max="6" width="15" customWidth="1"/>
    <col min="8" max="8" width="14.85546875" customWidth="1"/>
    <col min="9" max="9" width="22.85546875" customWidth="1"/>
  </cols>
  <sheetData>
    <row r="4" spans="1:9">
      <c r="H4" s="312" t="s">
        <v>183</v>
      </c>
      <c r="I4" s="312"/>
    </row>
    <row r="5" spans="1:9">
      <c r="A5" s="1" t="s">
        <v>201</v>
      </c>
      <c r="H5" s="312"/>
      <c r="I5" s="312"/>
    </row>
    <row r="6" spans="1:9">
      <c r="H6" s="312"/>
      <c r="I6" s="312"/>
    </row>
    <row r="8" spans="1:9" ht="48" customHeight="1">
      <c r="A8" s="229" t="s">
        <v>0</v>
      </c>
      <c r="B8" s="230" t="s">
        <v>18</v>
      </c>
      <c r="C8" s="230" t="s">
        <v>157</v>
      </c>
      <c r="D8" s="231" t="s">
        <v>3</v>
      </c>
      <c r="E8" s="232" t="s">
        <v>4</v>
      </c>
      <c r="F8" s="233" t="s">
        <v>176</v>
      </c>
      <c r="G8" s="234" t="s">
        <v>6</v>
      </c>
      <c r="H8" s="233" t="s">
        <v>79</v>
      </c>
      <c r="I8" s="230" t="s">
        <v>158</v>
      </c>
    </row>
    <row r="9" spans="1:9" ht="87.75" customHeight="1">
      <c r="A9" s="229">
        <v>1</v>
      </c>
      <c r="B9" s="235" t="s">
        <v>159</v>
      </c>
      <c r="C9" s="236" t="s">
        <v>14</v>
      </c>
      <c r="D9" s="237">
        <v>10</v>
      </c>
      <c r="E9" s="238"/>
      <c r="F9" s="289">
        <f>E9*D9</f>
        <v>0</v>
      </c>
      <c r="G9" s="239"/>
      <c r="H9" s="289">
        <f>F9*(G9+1)</f>
        <v>0</v>
      </c>
      <c r="I9" s="229"/>
    </row>
    <row r="10" spans="1:9" ht="67.5" customHeight="1">
      <c r="A10" s="229">
        <v>2</v>
      </c>
      <c r="B10" s="240" t="s">
        <v>160</v>
      </c>
      <c r="C10" s="241" t="s">
        <v>14</v>
      </c>
      <c r="D10" s="242">
        <v>6</v>
      </c>
      <c r="E10" s="238"/>
      <c r="F10" s="289">
        <f t="shared" ref="F10:F25" si="0">E10*D10</f>
        <v>0</v>
      </c>
      <c r="G10" s="239"/>
      <c r="H10" s="289">
        <f t="shared" ref="H10:H25" si="1">F10*(G10+1)</f>
        <v>0</v>
      </c>
      <c r="I10" s="229"/>
    </row>
    <row r="11" spans="1:9" ht="77.25">
      <c r="A11" s="229">
        <v>3</v>
      </c>
      <c r="B11" s="243" t="s">
        <v>161</v>
      </c>
      <c r="C11" s="241" t="s">
        <v>14</v>
      </c>
      <c r="D11" s="237">
        <v>5</v>
      </c>
      <c r="E11" s="238"/>
      <c r="F11" s="289">
        <f t="shared" si="0"/>
        <v>0</v>
      </c>
      <c r="G11" s="239"/>
      <c r="H11" s="289">
        <f t="shared" si="1"/>
        <v>0</v>
      </c>
      <c r="I11" s="229"/>
    </row>
    <row r="12" spans="1:9" ht="64.5">
      <c r="A12" s="229">
        <v>4</v>
      </c>
      <c r="B12" s="243" t="s">
        <v>162</v>
      </c>
      <c r="C12" s="241" t="s">
        <v>14</v>
      </c>
      <c r="D12" s="237">
        <v>5</v>
      </c>
      <c r="E12" s="238"/>
      <c r="F12" s="289">
        <f t="shared" si="0"/>
        <v>0</v>
      </c>
      <c r="G12" s="239"/>
      <c r="H12" s="289">
        <f t="shared" si="1"/>
        <v>0</v>
      </c>
      <c r="I12" s="244"/>
    </row>
    <row r="13" spans="1:9" ht="51.75">
      <c r="A13" s="229">
        <v>5</v>
      </c>
      <c r="B13" s="245" t="s">
        <v>163</v>
      </c>
      <c r="C13" s="246" t="s">
        <v>14</v>
      </c>
      <c r="D13" s="237">
        <v>10</v>
      </c>
      <c r="E13" s="238"/>
      <c r="F13" s="289">
        <f t="shared" si="0"/>
        <v>0</v>
      </c>
      <c r="G13" s="239"/>
      <c r="H13" s="289">
        <f t="shared" si="1"/>
        <v>0</v>
      </c>
      <c r="I13" s="229"/>
    </row>
    <row r="14" spans="1:9" ht="51.75">
      <c r="A14" s="229">
        <v>6</v>
      </c>
      <c r="B14" s="243" t="s">
        <v>164</v>
      </c>
      <c r="C14" s="241" t="s">
        <v>14</v>
      </c>
      <c r="D14" s="237">
        <v>8</v>
      </c>
      <c r="E14" s="238"/>
      <c r="F14" s="289">
        <f t="shared" si="0"/>
        <v>0</v>
      </c>
      <c r="G14" s="239"/>
      <c r="H14" s="289">
        <f t="shared" si="1"/>
        <v>0</v>
      </c>
      <c r="I14" s="229"/>
    </row>
    <row r="15" spans="1:9" ht="64.5">
      <c r="A15" s="229">
        <v>7</v>
      </c>
      <c r="B15" s="56" t="s">
        <v>165</v>
      </c>
      <c r="C15" s="241" t="s">
        <v>14</v>
      </c>
      <c r="D15" s="237">
        <v>100</v>
      </c>
      <c r="E15" s="238"/>
      <c r="F15" s="289">
        <f t="shared" si="0"/>
        <v>0</v>
      </c>
      <c r="G15" s="239"/>
      <c r="H15" s="289">
        <f t="shared" si="1"/>
        <v>0</v>
      </c>
      <c r="I15" s="229"/>
    </row>
    <row r="16" spans="1:9" ht="39">
      <c r="A16" s="229">
        <v>8</v>
      </c>
      <c r="B16" s="247" t="s">
        <v>166</v>
      </c>
      <c r="C16" s="241" t="s">
        <v>14</v>
      </c>
      <c r="D16" s="237">
        <v>300</v>
      </c>
      <c r="E16" s="238"/>
      <c r="F16" s="289">
        <f t="shared" si="0"/>
        <v>0</v>
      </c>
      <c r="G16" s="239"/>
      <c r="H16" s="289">
        <f t="shared" si="1"/>
        <v>0</v>
      </c>
      <c r="I16" s="229"/>
    </row>
    <row r="17" spans="1:9" ht="38.25">
      <c r="A17" s="229">
        <v>9</v>
      </c>
      <c r="B17" s="248" t="s">
        <v>167</v>
      </c>
      <c r="C17" s="241" t="s">
        <v>14</v>
      </c>
      <c r="D17" s="237">
        <v>200</v>
      </c>
      <c r="E17" s="238"/>
      <c r="F17" s="289">
        <f t="shared" si="0"/>
        <v>0</v>
      </c>
      <c r="G17" s="239"/>
      <c r="H17" s="289">
        <f t="shared" si="1"/>
        <v>0</v>
      </c>
      <c r="I17" s="229"/>
    </row>
    <row r="18" spans="1:9" ht="102">
      <c r="A18" s="229">
        <v>10</v>
      </c>
      <c r="B18" s="255" t="s">
        <v>169</v>
      </c>
      <c r="C18" s="241" t="s">
        <v>14</v>
      </c>
      <c r="D18" s="237">
        <v>20</v>
      </c>
      <c r="E18" s="238"/>
      <c r="F18" s="289">
        <f t="shared" si="0"/>
        <v>0</v>
      </c>
      <c r="G18" s="239"/>
      <c r="H18" s="289">
        <f t="shared" si="1"/>
        <v>0</v>
      </c>
      <c r="I18" s="229"/>
    </row>
    <row r="19" spans="1:9" ht="89.25">
      <c r="A19" s="229">
        <v>11</v>
      </c>
      <c r="B19" s="255" t="s">
        <v>170</v>
      </c>
      <c r="C19" s="241" t="s">
        <v>14</v>
      </c>
      <c r="D19" s="237">
        <v>10</v>
      </c>
      <c r="E19" s="238"/>
      <c r="F19" s="289">
        <f t="shared" si="0"/>
        <v>0</v>
      </c>
      <c r="G19" s="239"/>
      <c r="H19" s="289">
        <f t="shared" si="1"/>
        <v>0</v>
      </c>
      <c r="I19" s="229"/>
    </row>
    <row r="20" spans="1:9" ht="165.75">
      <c r="A20" s="229">
        <v>12</v>
      </c>
      <c r="B20" s="255" t="s">
        <v>171</v>
      </c>
      <c r="C20" s="241" t="s">
        <v>14</v>
      </c>
      <c r="D20" s="237">
        <v>10</v>
      </c>
      <c r="E20" s="238"/>
      <c r="F20" s="289">
        <f t="shared" si="0"/>
        <v>0</v>
      </c>
      <c r="G20" s="239"/>
      <c r="H20" s="289">
        <f t="shared" si="1"/>
        <v>0</v>
      </c>
      <c r="I20" s="229"/>
    </row>
    <row r="21" spans="1:9" ht="165.75">
      <c r="A21" s="229">
        <v>13</v>
      </c>
      <c r="B21" s="255" t="s">
        <v>172</v>
      </c>
      <c r="C21" s="241" t="s">
        <v>14</v>
      </c>
      <c r="D21" s="237">
        <v>10</v>
      </c>
      <c r="E21" s="238"/>
      <c r="F21" s="289">
        <f t="shared" si="0"/>
        <v>0</v>
      </c>
      <c r="G21" s="239"/>
      <c r="H21" s="289">
        <f t="shared" si="1"/>
        <v>0</v>
      </c>
      <c r="I21" s="229"/>
    </row>
    <row r="22" spans="1:9" ht="165.75">
      <c r="A22" s="229">
        <v>14</v>
      </c>
      <c r="B22" s="255" t="s">
        <v>173</v>
      </c>
      <c r="C22" s="241" t="s">
        <v>14</v>
      </c>
      <c r="D22" s="237">
        <v>10</v>
      </c>
      <c r="E22" s="238"/>
      <c r="F22" s="289">
        <f t="shared" si="0"/>
        <v>0</v>
      </c>
      <c r="G22" s="239"/>
      <c r="H22" s="289">
        <f t="shared" si="1"/>
        <v>0</v>
      </c>
      <c r="I22" s="229"/>
    </row>
    <row r="23" spans="1:9" ht="178.5">
      <c r="A23" s="229">
        <v>15</v>
      </c>
      <c r="B23" s="255" t="s">
        <v>174</v>
      </c>
      <c r="C23" s="241" t="s">
        <v>14</v>
      </c>
      <c r="D23" s="237">
        <v>10</v>
      </c>
      <c r="E23" s="238"/>
      <c r="F23" s="289">
        <f t="shared" si="0"/>
        <v>0</v>
      </c>
      <c r="G23" s="239"/>
      <c r="H23" s="289">
        <f t="shared" si="1"/>
        <v>0</v>
      </c>
      <c r="I23" s="229"/>
    </row>
    <row r="24" spans="1:9" ht="63.75">
      <c r="A24" s="229">
        <v>16</v>
      </c>
      <c r="B24" s="255" t="s">
        <v>175</v>
      </c>
      <c r="C24" s="241" t="s">
        <v>14</v>
      </c>
      <c r="D24" s="237">
        <v>20</v>
      </c>
      <c r="E24" s="238"/>
      <c r="F24" s="289">
        <f t="shared" si="0"/>
        <v>0</v>
      </c>
      <c r="G24" s="239"/>
      <c r="H24" s="289">
        <f t="shared" si="1"/>
        <v>0</v>
      </c>
      <c r="I24" s="229"/>
    </row>
    <row r="25" spans="1:9" ht="64.5">
      <c r="A25" s="229">
        <v>17</v>
      </c>
      <c r="B25" s="243" t="s">
        <v>168</v>
      </c>
      <c r="C25" s="241" t="s">
        <v>14</v>
      </c>
      <c r="D25" s="237">
        <v>15</v>
      </c>
      <c r="E25" s="238"/>
      <c r="F25" s="289">
        <f t="shared" si="0"/>
        <v>0</v>
      </c>
      <c r="G25" s="239"/>
      <c r="H25" s="289">
        <f t="shared" si="1"/>
        <v>0</v>
      </c>
      <c r="I25" s="229"/>
    </row>
    <row r="26" spans="1:9">
      <c r="A26" s="249"/>
      <c r="B26" s="250" t="s">
        <v>73</v>
      </c>
      <c r="C26" s="250"/>
      <c r="D26" s="251" t="s">
        <v>29</v>
      </c>
      <c r="E26" s="252" t="s">
        <v>29</v>
      </c>
      <c r="F26" s="290">
        <f>SUM(F9:F25)</f>
        <v>0</v>
      </c>
      <c r="G26" s="253" t="s">
        <v>29</v>
      </c>
      <c r="H26" s="290">
        <f>SUM(H9:H25)</f>
        <v>0</v>
      </c>
      <c r="I26" s="254" t="s">
        <v>29</v>
      </c>
    </row>
  </sheetData>
  <mergeCells count="1">
    <mergeCell ref="H4:I6"/>
  </mergeCells>
  <pageMargins left="0.7" right="0.7" top="0.75" bottom="0.75" header="0.3" footer="0.3"/>
  <pageSetup paperSize="9" scale="5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Nazwane zakresy</vt:lpstr>
      </vt:variant>
      <vt:variant>
        <vt:i4>1</vt:i4>
      </vt:variant>
    </vt:vector>
  </HeadingPairs>
  <TitlesOfParts>
    <vt:vector size="17" baseType="lpstr">
      <vt:lpstr>Arkusz1</vt:lpstr>
      <vt:lpstr>Arkusz2</vt:lpstr>
      <vt:lpstr>Arkusz3</vt:lpstr>
      <vt:lpstr>Arkusz4</vt:lpstr>
      <vt:lpstr>Arkusz5</vt:lpstr>
      <vt:lpstr>Arkusz6</vt:lpstr>
      <vt:lpstr>Arkusz7</vt:lpstr>
      <vt:lpstr>Arkusz8</vt:lpstr>
      <vt:lpstr>Arkusz9</vt:lpstr>
      <vt:lpstr>Arkusz10</vt:lpstr>
      <vt:lpstr>Arkusz11</vt:lpstr>
      <vt:lpstr>Arkusz12</vt:lpstr>
      <vt:lpstr>Arkusz13</vt:lpstr>
      <vt:lpstr>Arkusz14</vt:lpstr>
      <vt:lpstr>Arkusz15</vt:lpstr>
      <vt:lpstr>Arkusz16</vt:lpstr>
      <vt:lpstr>Arkusz6!Obszar_wydruku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Katarzyna Królska</cp:lastModifiedBy>
  <cp:lastPrinted>2024-11-21T05:24:04Z</cp:lastPrinted>
  <dcterms:created xsi:type="dcterms:W3CDTF">2024-05-22T06:00:15Z</dcterms:created>
  <dcterms:modified xsi:type="dcterms:W3CDTF">2024-11-21T05:24:08Z</dcterms:modified>
</cp:coreProperties>
</file>