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4\przetargi\80-serologia\strona\"/>
    </mc:Choice>
  </mc:AlternateContent>
  <xr:revisionPtr revIDLastSave="0" documentId="13_ncr:1_{B2B55381-A004-4345-A1C4-C44ACB3F63B0}" xr6:coauthVersionLast="47" xr6:coauthVersionMax="47" xr10:uidLastSave="{00000000-0000-0000-0000-000000000000}"/>
  <bookViews>
    <workbookView xWindow="-120" yWindow="-120" windowWidth="29040" windowHeight="15720" activeTab="1" xr2:uid="{427EA082-8BE8-4E38-855D-B658B0F1C364}"/>
  </bookViews>
  <sheets>
    <sheet name="Zał. nr 2a cennik" sheetId="1" r:id="rId1"/>
    <sheet name="Zał nr 2b spec. analizatorów" sheetId="2" r:id="rId2"/>
  </sheet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2" i="1" l="1"/>
  <c r="N28" i="1" s="1"/>
  <c r="M22" i="1"/>
  <c r="M28" i="1" s="1"/>
  <c r="G14" i="1"/>
  <c r="F12" i="1"/>
  <c r="F10" i="1"/>
  <c r="F8" i="1"/>
  <c r="F7" i="1"/>
  <c r="F6" i="1"/>
</calcChain>
</file>

<file path=xl/sharedStrings.xml><?xml version="1.0" encoding="utf-8"?>
<sst xmlns="http://schemas.openxmlformats.org/spreadsheetml/2006/main" count="109" uniqueCount="93">
  <si>
    <t>Lp</t>
  </si>
  <si>
    <t>Załącznik Nr 2a do SWZ
Załącznik Nr 1a do Umowy</t>
  </si>
  <si>
    <t>Przedmiot zamówienia</t>
  </si>
  <si>
    <t>Jednostka miary</t>
  </si>
  <si>
    <t>Ilość oznaczeń na 24 miesiące</t>
  </si>
  <si>
    <t>Wilekośc opakowania</t>
  </si>
  <si>
    <t>Ilość opakowań na 24 miesięce</t>
  </si>
  <si>
    <t xml:space="preserve">Cena jednostkowa netto (PLN) </t>
  </si>
  <si>
    <t xml:space="preserve"> VAT (%)</t>
  </si>
  <si>
    <t>Cena jednostkowa  brutto (PLN)</t>
  </si>
  <si>
    <t xml:space="preserve">Wartość netto (PLN) </t>
  </si>
  <si>
    <t>Wartość brutto (PLN)</t>
  </si>
  <si>
    <t>Nazwa handlowa</t>
  </si>
  <si>
    <t xml:space="preserve">Kod produktu </t>
  </si>
  <si>
    <t>Producent</t>
  </si>
  <si>
    <t>( nazwa badania)</t>
  </si>
  <si>
    <t>1.</t>
  </si>
  <si>
    <t>Grupa krwi obejmująca oznaczenia</t>
  </si>
  <si>
    <t xml:space="preserve"> antygeny ABO, antygen D (2 klony),izoaglutyniny</t>
  </si>
  <si>
    <t xml:space="preserve">Badanie przeglądowe przeciwciał odpornościowych     </t>
  </si>
  <si>
    <t>2.</t>
  </si>
  <si>
    <t>Próba zgodności serologicznej obejmująca oznaczenia</t>
  </si>
  <si>
    <t>Skrócona grupa krwi biorcy</t>
  </si>
  <si>
    <t>Badanie przeglądowe w kierunku przeciwciał odpornościowych</t>
  </si>
  <si>
    <t>Potwierdzenie grupy krwi dawcy</t>
  </si>
  <si>
    <t>Próba zgodności serologicznej biorca/dawca w PTA-LISS</t>
  </si>
  <si>
    <t>Grupa krwi noworodka</t>
  </si>
  <si>
    <t>grupa krwi badanie I</t>
  </si>
  <si>
    <t>grupa krwi badanie II</t>
  </si>
  <si>
    <t>Kontrola przeciwciał</t>
  </si>
  <si>
    <t>6.</t>
  </si>
  <si>
    <t>Krwinki wzorcowe do układu ABO</t>
  </si>
  <si>
    <t>Stosownie do ilości ozn</t>
  </si>
  <si>
    <t>7.</t>
  </si>
  <si>
    <t>Krwinki wzorcowe do badania przeglądowego przeciwciał odpornościowych</t>
  </si>
  <si>
    <t>8.</t>
  </si>
  <si>
    <t>Codzienna kontrola jakości</t>
  </si>
  <si>
    <t>9.</t>
  </si>
  <si>
    <t>Odczynnik LISS do przygotowywania zawiesin</t>
  </si>
  <si>
    <t>10.</t>
  </si>
  <si>
    <t>Płyny do analizatora</t>
  </si>
  <si>
    <t>11.</t>
  </si>
  <si>
    <t>Środki do dekontaminacji i konserwacji</t>
  </si>
  <si>
    <t xml:space="preserve">WARTOŚĆ NETTO/BRUTTO </t>
  </si>
  <si>
    <t xml:space="preserve">Ilość 
 </t>
  </si>
  <si>
    <t>VAT (%)</t>
  </si>
  <si>
    <t>Wartość netto (PLN)</t>
  </si>
  <si>
    <t>Kod produktu</t>
  </si>
  <si>
    <r>
      <rPr>
        <sz val="9"/>
        <color theme="1"/>
        <rFont val="Calibri"/>
        <family val="2"/>
        <charset val="238"/>
      </rPr>
      <t xml:space="preserve">Dzierżawa dwóch analizatorów do badań z zakresu serologii transfuzjologicznej </t>
    </r>
    <r>
      <rPr>
        <sz val="9"/>
        <color rgb="FF000000"/>
        <rFont val="Calibri"/>
        <family val="2"/>
        <charset val="238"/>
      </rPr>
      <t>wraz z systemem back-up</t>
    </r>
  </si>
  <si>
    <t>miesiąc</t>
  </si>
  <si>
    <t>ODCZYNNIKI I DZIERŻAWA RAZEM 24 mies.</t>
  </si>
  <si>
    <t xml:space="preserve"> </t>
  </si>
  <si>
    <t>Załącznik Nr 2b do SWZ
Załącznik Nr 1b do Umowy</t>
  </si>
  <si>
    <t xml:space="preserve">Szczegółowy opis przedmiotu zamówienia </t>
  </si>
  <si>
    <t>Producent/Wykonawca</t>
  </si>
  <si>
    <t>Data produkcji urządzenia</t>
  </si>
  <si>
    <t>Pełna nazwa urządzenia</t>
  </si>
  <si>
    <t>Model/Typ.</t>
  </si>
  <si>
    <t>Wymagane parametry</t>
  </si>
  <si>
    <t>Parametr wymagany Tak/Nie</t>
  </si>
  <si>
    <t>Dwa fabrycznie nowe, automatyczne analizatory immunohematologiczne z dedykowanymi stołami  dla dwóch lokalizacji.</t>
  </si>
  <si>
    <t>Oprogramowanie analizatorów w języku polskim</t>
  </si>
  <si>
    <t>Wykonywanie wszystkich badań wyszczególnionych w załączniku</t>
  </si>
  <si>
    <t>Analizatory wykonujące badania w oparciu o mikrokolumnową metodę żelową</t>
  </si>
  <si>
    <t>Funkcja wykonania badań w trybie „cito”</t>
  </si>
  <si>
    <t>Wymagana jest możliwość załadowania próbek badanych nie mniejsza niż 70</t>
  </si>
  <si>
    <t>Automatyczny odczyt odczynników, próbek badanych i kart na podstawie kodów kreskowych</t>
  </si>
  <si>
    <t>Pojemność magazynu co najmniej 200 kart na pokładzie</t>
  </si>
  <si>
    <t>Analizator wyposażony w system detekcji skrzepów</t>
  </si>
  <si>
    <t>Monitorowanie w czasie rzeczywistym odczynników, kart i płynów myjących. Analizator zgłaszający stan alarmowy, jeśli ilość odczynników jest niewystarczająca do wykonania zaplanowanych badań.</t>
  </si>
  <si>
    <t>Analizator wyposażony w system zapobiegający złamaniu igły</t>
  </si>
  <si>
    <t>Wbudowany system kontroli dla poszczególnych modułów analizatora: wirówka- kontrola prędkości wirowania, inkubator- kontrola temperatury, pipetowanie- kontrola objętości pipetowania</t>
  </si>
  <si>
    <t>Konserwacja analizatora wymagana przez producenta, wykonywana przez operatora nie częściej niż raz na miesiąc, potwierdzona w instrukcji obsługi urządzenia</t>
  </si>
  <si>
    <t>Karty do oznaczeń grup krwi biorcy i dawcy z kolumną z kontrolą wewnętrzną</t>
  </si>
  <si>
    <t>Analizator umożliwiający otwieranie pojedynczych kolumn na mikrokarcie – jednoczesne otwieranie kart i dozowanie</t>
  </si>
  <si>
    <t>Karta noworodkowa posiada mikrokolumny do oznaczenia BTA wypełnione surowicą poliwalentną oraz monowalentną  IgG</t>
  </si>
  <si>
    <t xml:space="preserve">W okresie obowiązywania umowy Wykonawca zapewni na własny koszt back-up tj. wirówkę, inkubator i pipetę, co zapewni ciągłość pracy w przypadku awarii analizatora. Wszystkie elementy systemu fabrycznie nowe, serwis i walidacja na koszt Wykonawcy. </t>
  </si>
  <si>
    <t>Odczynniki systemu manualnego muszą być kompatybilne z metodą używaną w analizatorze automatycznym</t>
  </si>
  <si>
    <r>
      <t xml:space="preserve">Instalacja, </t>
    </r>
    <r>
      <rPr>
        <sz val="12"/>
        <color theme="1"/>
        <rFont val="Arial"/>
        <family val="2"/>
        <charset val="238"/>
      </rPr>
      <t>uruchomienie</t>
    </r>
    <r>
      <rPr>
        <sz val="11"/>
        <color theme="1"/>
        <rFont val="Arial"/>
        <family val="2"/>
        <charset val="238"/>
      </rPr>
      <t>, wpięcie i konfiguracja dwukierunkowego przesyłu danych analizatorów do Laboratoryjnego systemu Informatycznego na koszt wykonawcy w dwóch lokalizacjach: SZOZ, Laboratorium Analityczne ul. Wrzoska 1 oraz Laboratorium Szpitala Św. Rodziny ul. Jarachowskiego 18.</t>
    </r>
  </si>
  <si>
    <t>Podtrzymanie pracy analizatora w przypadku zaniku zasilania (możliwość dokończenia rozpoczętych analiz) w formie zewnętrznego UPS</t>
  </si>
  <si>
    <t>Wykonawca zapewni dwie drukarki do kodów kreskowych kompatybilne z systemem i oferowanymi urządzeniami.</t>
  </si>
  <si>
    <t>W przypadku niedoszacowania przez Wykonawcę właściwych ilości materiałów zużywalnych, koszty dodatkowych materiałów ponosi Wykonawca.</t>
  </si>
  <si>
    <t>Minimum po trzy szkolenia użytkowników w obu lokalizacjach w zakresie obsługi, konserwacji, wykonywania badań i ich interpretacji zgodnie z procedurami na koszt Wykonawcy. Szkolenie potwierdzone certyfikatem</t>
  </si>
  <si>
    <t>Wykonawca zapewni odczynniki do wykonania walidacji metody na 100 próbkach dla obu analizatorów w dwóch lokalizacjach.</t>
  </si>
  <si>
    <t>Serwis techniczny i przegląd min 1 raz w roku, bezpłatny zagwarantowany na czas trwania umowy dzierżawy</t>
  </si>
  <si>
    <t>Zdalny dostęp serwisu do analizatorów.</t>
  </si>
  <si>
    <t>Czas reakcji serwisu (przyjazd inżyniera serwisowego) – maksimum 12 h od zgłoszenia (w dni robocze) Wykonawca gwarantuje możliwość zgłoszenia awarii 24 h na dobę od poniedziałku do soboty.</t>
  </si>
  <si>
    <t>Wykonawca zapewni kwartalną kontrolę zewnętrzną 4 x w roku dla obu laboratoriów.</t>
  </si>
  <si>
    <t>Deklaracje CE dla analizatorów, wirówek, inkubatorów, dostępne on-line.</t>
  </si>
  <si>
    <t>Odczynniki z wyjątkiem krwinek wzorcowych i kontroli codziennych z terminem ważności min. 6 miesięcy</t>
  </si>
  <si>
    <t>Dostawy odczynników wg harmonogramu na dany rok. Dostawy odczynników, które tego wymagają, transportem monitorowanym pod względem temperatury w czasie transportu (2-8 °C).</t>
  </si>
  <si>
    <t>Zamawiający dostarczy dwie chłodziarki o pojemności min. 450l zapewniające  temperaturę   2-8 C; szklane drzwi; wyposażoną w Alarmy dźwiękowe i wizualne: przekroczonych temperatur, otwartych drzwi, braku zasilania.; regulowane półki min 5 szt ; chłodzenie z wymuszonym obiegiem powietrza; zamek na klucz, 4 zintegrowane kółka z czego min 2 wyposażone w hamulec. walidacja temperaturowa po stronie Zamawiającego walidacja temperaturowa  (po dostawie, po roku i po dwóch latach). Wniesienie, instalacja i szkolenie z zakresu obsługi. Po zakończeniu umowy sprzęt przechodzi na własność Zamawiającego.</t>
  </si>
  <si>
    <t>Zamawiający dostarczy dwie zamrażarki do osocza pojemność min 210 l, 4 szuflady wykonane ze stali nierdzewnej ; drzwi pełne, nóżki regulowane,  sygnalizator dźwiękowy  i wizualny przekroczonych temperatur, otwartych drzwi, braku zasilania; Zakres temp.: -25/-30° C ;walidacja temperaturowa po stronie Zamawiającego walidacja temperaturowa  (po dostawie, po roku i po dwóch latach). Wniesienie, instalacja i szkolenie z zakresu obsługi. Po zakończeniu umowy sprzęt przechodzi na własność Zamawiającego.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</si>
</sst>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zł-415]_-;\-* #,##0.00\ [$zł-415]_-;_-* \-??\ [$zł-415]_-;_-@_-"/>
  </numFmts>
  <fonts count="12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</font>
    <font>
      <b/>
      <sz val="9"/>
      <color theme="1"/>
      <name val="Calibri"/>
      <family val="2"/>
      <charset val="238"/>
    </font>
    <font>
      <b/>
      <sz val="9"/>
      <color rgb="FF000000"/>
      <name val="Calibri"/>
      <family val="2"/>
      <charset val="238"/>
    </font>
    <font>
      <sz val="9"/>
      <color rgb="FF000000"/>
      <name val="Calibri"/>
      <family val="2"/>
      <charset val="238"/>
    </font>
    <font>
      <b/>
      <sz val="9"/>
      <color theme="1"/>
      <name val="Calibri"/>
      <family val="2"/>
      <charset val="1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rgb="FFFFFFCC"/>
      </patternFill>
    </fill>
    <fill>
      <patternFill patternType="solid">
        <fgColor rgb="FFE0E0E0"/>
        <bgColor rgb="FFF2F2F2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3" fontId="1" fillId="0" borderId="0" xfId="0" applyNumberFormat="1" applyFont="1"/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164" fontId="1" fillId="0" borderId="3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5" fillId="0" borderId="0" xfId="0" applyFont="1"/>
    <xf numFmtId="0" fontId="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right" vertical="top"/>
    </xf>
    <xf numFmtId="0" fontId="2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wrapText="1"/>
    </xf>
    <xf numFmtId="0" fontId="6" fillId="0" borderId="0" xfId="0" applyFont="1"/>
    <xf numFmtId="0" fontId="7" fillId="0" borderId="0" xfId="0" applyFont="1" applyAlignment="1">
      <alignment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/>
    <xf numFmtId="0" fontId="9" fillId="0" borderId="1" xfId="0" applyFont="1" applyBorder="1" applyAlignment="1">
      <alignment horizontal="left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7BB03-1D06-4A1A-8C6B-7B0752EAA76C}">
  <dimension ref="A1:S97"/>
  <sheetViews>
    <sheetView workbookViewId="0">
      <selection activeCell="I9" sqref="I9"/>
    </sheetView>
  </sheetViews>
  <sheetFormatPr defaultColWidth="8.7109375" defaultRowHeight="12" x14ac:dyDescent="0.2"/>
  <cols>
    <col min="1" max="1" width="3.42578125" style="1" customWidth="1"/>
    <col min="2" max="2" width="10.85546875" style="1" customWidth="1"/>
    <col min="3" max="3" width="7.42578125" style="1" customWidth="1"/>
    <col min="4" max="4" width="9.5703125" style="1" customWidth="1"/>
    <col min="5" max="5" width="7.7109375" style="1" customWidth="1"/>
    <col min="6" max="6" width="4.7109375" style="1" customWidth="1"/>
    <col min="7" max="7" width="4.42578125" style="1" customWidth="1"/>
    <col min="8" max="8" width="10" style="2" customWidth="1"/>
    <col min="9" max="9" width="8.5703125" style="3" customWidth="1"/>
    <col min="10" max="10" width="10.140625" style="1" customWidth="1"/>
    <col min="11" max="11" width="5.28515625" style="2" customWidth="1"/>
    <col min="12" max="12" width="10.5703125" style="1" customWidth="1"/>
    <col min="13" max="13" width="13.7109375" style="1" customWidth="1"/>
    <col min="14" max="14" width="12.85546875" style="1" customWidth="1"/>
    <col min="15" max="15" width="9.85546875" style="3" customWidth="1"/>
    <col min="16" max="16" width="8.85546875" style="3" customWidth="1"/>
    <col min="17" max="17" width="10.28515625" style="3" customWidth="1"/>
    <col min="18" max="18" width="8.7109375" style="1"/>
    <col min="19" max="19" width="15" style="1" customWidth="1"/>
    <col min="20" max="21" width="11.5703125" style="1" customWidth="1"/>
    <col min="22" max="16384" width="8.7109375" style="1"/>
  </cols>
  <sheetData>
    <row r="1" spans="1:19" ht="32.25" customHeight="1" x14ac:dyDescent="0.2">
      <c r="O1" s="40" t="s">
        <v>1</v>
      </c>
      <c r="P1" s="41"/>
      <c r="Q1" s="41"/>
    </row>
    <row r="2" spans="1:19" x14ac:dyDescent="0.2"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</row>
    <row r="3" spans="1:19" ht="18" customHeight="1" x14ac:dyDescent="0.2"/>
    <row r="4" spans="1:19" ht="24" customHeight="1" x14ac:dyDescent="0.2">
      <c r="A4" s="4"/>
      <c r="B4" s="43" t="s">
        <v>2</v>
      </c>
      <c r="C4" s="43"/>
      <c r="D4" s="43"/>
      <c r="E4" s="32" t="s">
        <v>3</v>
      </c>
      <c r="F4" s="32" t="s">
        <v>4</v>
      </c>
      <c r="G4" s="32"/>
      <c r="H4" s="32" t="s">
        <v>5</v>
      </c>
      <c r="I4" s="32" t="s">
        <v>6</v>
      </c>
      <c r="J4" s="32" t="s">
        <v>7</v>
      </c>
      <c r="K4" s="32" t="s">
        <v>8</v>
      </c>
      <c r="L4" s="32" t="s">
        <v>9</v>
      </c>
      <c r="M4" s="32" t="s">
        <v>10</v>
      </c>
      <c r="N4" s="32" t="s">
        <v>11</v>
      </c>
      <c r="O4" s="32" t="s">
        <v>12</v>
      </c>
      <c r="P4" s="32" t="s">
        <v>13</v>
      </c>
      <c r="Q4" s="32" t="s">
        <v>14</v>
      </c>
    </row>
    <row r="5" spans="1:19" ht="48" customHeight="1" x14ac:dyDescent="0.2">
      <c r="A5" s="7" t="s">
        <v>0</v>
      </c>
      <c r="B5" s="39" t="s">
        <v>15</v>
      </c>
      <c r="C5" s="39"/>
      <c r="D5" s="39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8"/>
    </row>
    <row r="6" spans="1:19" ht="42" customHeight="1" x14ac:dyDescent="0.2">
      <c r="A6" s="26" t="s">
        <v>16</v>
      </c>
      <c r="B6" s="33" t="s">
        <v>17</v>
      </c>
      <c r="C6" s="37" t="s">
        <v>18</v>
      </c>
      <c r="D6" s="37"/>
      <c r="E6" s="10"/>
      <c r="F6" s="38">
        <f>SUM(44000,730*2)</f>
        <v>45460</v>
      </c>
      <c r="G6" s="38"/>
      <c r="H6" s="10"/>
      <c r="I6" s="10"/>
      <c r="J6" s="11"/>
      <c r="K6" s="10"/>
      <c r="L6" s="11"/>
      <c r="M6" s="11"/>
      <c r="N6" s="11"/>
      <c r="O6" s="10"/>
      <c r="P6" s="10"/>
      <c r="Q6" s="10"/>
      <c r="S6" s="8"/>
    </row>
    <row r="7" spans="1:19" ht="39.75" customHeight="1" x14ac:dyDescent="0.2">
      <c r="A7" s="26"/>
      <c r="B7" s="33"/>
      <c r="C7" s="26" t="s">
        <v>19</v>
      </c>
      <c r="D7" s="26"/>
      <c r="E7" s="10"/>
      <c r="F7" s="35">
        <f>SUM(44000,1460*2)</f>
        <v>46920</v>
      </c>
      <c r="G7" s="35"/>
      <c r="H7" s="10"/>
      <c r="I7" s="10"/>
      <c r="J7" s="11"/>
      <c r="K7" s="10"/>
      <c r="L7" s="11"/>
      <c r="M7" s="11"/>
      <c r="N7" s="11"/>
      <c r="O7" s="10"/>
      <c r="P7" s="10"/>
      <c r="Q7" s="10"/>
      <c r="S7" s="8"/>
    </row>
    <row r="8" spans="1:19" ht="30.75" customHeight="1" x14ac:dyDescent="0.2">
      <c r="A8" s="26" t="s">
        <v>20</v>
      </c>
      <c r="B8" s="26" t="s">
        <v>21</v>
      </c>
      <c r="C8" s="26" t="s">
        <v>22</v>
      </c>
      <c r="D8" s="26"/>
      <c r="E8" s="12"/>
      <c r="F8" s="35">
        <f>SUM(10000,730*2)</f>
        <v>11460</v>
      </c>
      <c r="G8" s="35"/>
      <c r="H8" s="12"/>
      <c r="I8" s="12"/>
      <c r="J8" s="11"/>
      <c r="K8" s="12"/>
      <c r="L8" s="13"/>
      <c r="M8" s="13"/>
      <c r="N8" s="13"/>
      <c r="O8" s="12"/>
      <c r="P8" s="12"/>
      <c r="Q8" s="12"/>
    </row>
    <row r="9" spans="1:19" ht="54.75" customHeight="1" x14ac:dyDescent="0.2">
      <c r="A9" s="26"/>
      <c r="B9" s="26"/>
      <c r="C9" s="26" t="s">
        <v>23</v>
      </c>
      <c r="D9" s="26"/>
      <c r="E9" s="12"/>
      <c r="F9" s="35">
        <v>10000</v>
      </c>
      <c r="G9" s="35"/>
      <c r="H9" s="12"/>
      <c r="I9" s="12"/>
      <c r="J9" s="11"/>
      <c r="K9" s="12"/>
      <c r="L9" s="13"/>
      <c r="M9" s="13"/>
      <c r="N9" s="13"/>
      <c r="O9" s="12"/>
      <c r="P9" s="12"/>
      <c r="Q9" s="12"/>
    </row>
    <row r="10" spans="1:19" ht="36.75" customHeight="1" x14ac:dyDescent="0.2">
      <c r="A10" s="26"/>
      <c r="B10" s="26"/>
      <c r="C10" s="26" t="s">
        <v>24</v>
      </c>
      <c r="D10" s="26"/>
      <c r="E10" s="12"/>
      <c r="F10" s="36">
        <f>SUM(15400,730*2)</f>
        <v>16860</v>
      </c>
      <c r="G10" s="36"/>
      <c r="H10" s="12"/>
      <c r="I10" s="12"/>
      <c r="J10" s="11"/>
      <c r="K10" s="12"/>
      <c r="L10" s="13"/>
      <c r="M10" s="13"/>
      <c r="N10" s="13"/>
      <c r="O10" s="12"/>
      <c r="P10" s="12"/>
      <c r="Q10" s="12"/>
    </row>
    <row r="11" spans="1:19" ht="57" customHeight="1" x14ac:dyDescent="0.2">
      <c r="A11" s="26"/>
      <c r="B11" s="26"/>
      <c r="C11" s="26" t="s">
        <v>25</v>
      </c>
      <c r="D11" s="26"/>
      <c r="E11" s="12"/>
      <c r="F11" s="36">
        <v>15400</v>
      </c>
      <c r="G11" s="36"/>
      <c r="H11" s="12"/>
      <c r="I11" s="12"/>
      <c r="J11" s="11"/>
      <c r="K11" s="12"/>
      <c r="L11" s="13"/>
      <c r="M11" s="13"/>
      <c r="N11" s="13"/>
      <c r="O11" s="12"/>
      <c r="P11" s="12"/>
      <c r="Q11" s="12"/>
    </row>
    <row r="12" spans="1:19" ht="32.25" customHeight="1" x14ac:dyDescent="0.2">
      <c r="A12" s="26"/>
      <c r="B12" s="26" t="s">
        <v>26</v>
      </c>
      <c r="C12" s="26" t="s">
        <v>27</v>
      </c>
      <c r="D12" s="26"/>
      <c r="E12" s="12"/>
      <c r="F12" s="24">
        <f>SUM(420,730*2)</f>
        <v>1880</v>
      </c>
      <c r="G12" s="24"/>
      <c r="H12" s="12"/>
      <c r="I12" s="12"/>
      <c r="J12" s="11"/>
      <c r="K12" s="12"/>
      <c r="L12" s="13"/>
      <c r="M12" s="13"/>
      <c r="N12" s="13"/>
      <c r="O12" s="12"/>
      <c r="P12" s="12"/>
      <c r="Q12" s="12"/>
    </row>
    <row r="13" spans="1:19" ht="33" customHeight="1" x14ac:dyDescent="0.2">
      <c r="A13" s="26"/>
      <c r="B13" s="26"/>
      <c r="C13" s="26" t="s">
        <v>28</v>
      </c>
      <c r="D13" s="26"/>
      <c r="E13" s="12"/>
      <c r="F13" s="24">
        <v>420</v>
      </c>
      <c r="G13" s="24"/>
      <c r="H13" s="12"/>
      <c r="I13" s="12"/>
      <c r="J13" s="11"/>
      <c r="K13" s="12"/>
      <c r="L13" s="13"/>
      <c r="M13" s="13"/>
      <c r="N13" s="13"/>
      <c r="O13" s="12"/>
      <c r="P13" s="12"/>
      <c r="Q13" s="12"/>
    </row>
    <row r="14" spans="1:19" ht="52.5" customHeight="1" x14ac:dyDescent="0.2">
      <c r="A14" s="10"/>
      <c r="B14" s="9" t="s">
        <v>29</v>
      </c>
      <c r="C14" s="26" t="s">
        <v>19</v>
      </c>
      <c r="D14" s="26"/>
      <c r="E14" s="12"/>
      <c r="F14" s="24">
        <v>2500</v>
      </c>
      <c r="G14" s="24">
        <f>SUM(27000, 432, 4380)</f>
        <v>31812</v>
      </c>
      <c r="H14" s="12"/>
      <c r="I14" s="12"/>
      <c r="J14" s="11"/>
      <c r="K14" s="12"/>
      <c r="L14" s="13"/>
      <c r="M14" s="13"/>
      <c r="N14" s="13"/>
      <c r="O14" s="12"/>
      <c r="P14" s="12"/>
      <c r="Q14" s="12"/>
    </row>
    <row r="15" spans="1:19" ht="40.5" customHeight="1" x14ac:dyDescent="0.2">
      <c r="A15" s="14" t="s">
        <v>30</v>
      </c>
      <c r="B15" s="34" t="s">
        <v>31</v>
      </c>
      <c r="C15" s="34"/>
      <c r="D15" s="34"/>
      <c r="E15" s="12"/>
      <c r="F15" s="33" t="s">
        <v>32</v>
      </c>
      <c r="G15" s="33"/>
      <c r="H15" s="12"/>
      <c r="I15" s="12"/>
      <c r="J15" s="11"/>
      <c r="K15" s="12"/>
      <c r="L15" s="13"/>
      <c r="M15" s="13"/>
      <c r="N15" s="13"/>
      <c r="O15" s="12"/>
      <c r="P15" s="12"/>
      <c r="Q15" s="12"/>
      <c r="R15" s="8"/>
    </row>
    <row r="16" spans="1:19" ht="48.75" customHeight="1" x14ac:dyDescent="0.2">
      <c r="A16" s="14" t="s">
        <v>33</v>
      </c>
      <c r="B16" s="34" t="s">
        <v>34</v>
      </c>
      <c r="C16" s="34"/>
      <c r="D16" s="34"/>
      <c r="E16" s="12"/>
      <c r="F16" s="33" t="s">
        <v>32</v>
      </c>
      <c r="G16" s="33"/>
      <c r="H16" s="12"/>
      <c r="I16" s="12"/>
      <c r="J16" s="11"/>
      <c r="K16" s="12"/>
      <c r="L16" s="13"/>
      <c r="M16" s="13"/>
      <c r="N16" s="13"/>
      <c r="O16" s="12"/>
      <c r="P16" s="12"/>
      <c r="Q16" s="12"/>
      <c r="R16" s="8"/>
    </row>
    <row r="17" spans="1:19" ht="35.25" customHeight="1" x14ac:dyDescent="0.2">
      <c r="A17" s="14" t="s">
        <v>35</v>
      </c>
      <c r="B17" s="34" t="s">
        <v>36</v>
      </c>
      <c r="C17" s="34"/>
      <c r="D17" s="34"/>
      <c r="E17" s="12"/>
      <c r="F17" s="33" t="s">
        <v>32</v>
      </c>
      <c r="G17" s="33"/>
      <c r="H17" s="12"/>
      <c r="I17" s="12"/>
      <c r="J17" s="11"/>
      <c r="K17" s="12"/>
      <c r="L17" s="13"/>
      <c r="M17" s="13"/>
      <c r="N17" s="13"/>
      <c r="O17" s="12"/>
      <c r="P17" s="12"/>
      <c r="Q17" s="12"/>
    </row>
    <row r="18" spans="1:19" ht="48" customHeight="1" x14ac:dyDescent="0.2">
      <c r="A18" s="14" t="s">
        <v>37</v>
      </c>
      <c r="B18" s="34" t="s">
        <v>38</v>
      </c>
      <c r="C18" s="34"/>
      <c r="D18" s="34"/>
      <c r="E18" s="12"/>
      <c r="F18" s="33" t="s">
        <v>32</v>
      </c>
      <c r="G18" s="33"/>
      <c r="H18" s="12"/>
      <c r="I18" s="12"/>
      <c r="J18" s="13"/>
      <c r="K18" s="12"/>
      <c r="L18" s="13"/>
      <c r="M18" s="13"/>
      <c r="N18" s="13"/>
      <c r="O18" s="12"/>
      <c r="P18" s="12"/>
      <c r="Q18" s="12"/>
      <c r="S18" s="8"/>
    </row>
    <row r="19" spans="1:19" ht="30" customHeight="1" x14ac:dyDescent="0.2">
      <c r="A19" s="34" t="s">
        <v>39</v>
      </c>
      <c r="B19" s="34" t="s">
        <v>40</v>
      </c>
      <c r="C19" s="34"/>
      <c r="D19" s="34"/>
      <c r="E19" s="26"/>
      <c r="F19" s="33" t="s">
        <v>32</v>
      </c>
      <c r="G19" s="33"/>
      <c r="H19" s="12"/>
      <c r="I19" s="12"/>
      <c r="J19" s="15"/>
      <c r="K19" s="12"/>
      <c r="L19" s="15"/>
      <c r="M19" s="15"/>
      <c r="N19" s="15"/>
      <c r="O19" s="12"/>
      <c r="P19" s="12"/>
      <c r="Q19" s="12"/>
      <c r="S19" s="8"/>
    </row>
    <row r="20" spans="1:19" ht="30" customHeight="1" x14ac:dyDescent="0.2">
      <c r="A20" s="34"/>
      <c r="B20" s="34"/>
      <c r="C20" s="34"/>
      <c r="D20" s="34"/>
      <c r="E20" s="26"/>
      <c r="F20" s="33"/>
      <c r="G20" s="33"/>
      <c r="H20" s="12"/>
      <c r="I20" s="12"/>
      <c r="J20" s="13"/>
      <c r="K20" s="12"/>
      <c r="L20" s="13"/>
      <c r="M20" s="13"/>
      <c r="N20" s="13"/>
      <c r="O20" s="12"/>
      <c r="P20" s="16"/>
      <c r="Q20" s="12"/>
    </row>
    <row r="21" spans="1:19" ht="33.75" customHeight="1" x14ac:dyDescent="0.2">
      <c r="A21" s="17" t="s">
        <v>41</v>
      </c>
      <c r="B21" s="29" t="s">
        <v>42</v>
      </c>
      <c r="C21" s="29"/>
      <c r="D21" s="29"/>
      <c r="E21" s="18"/>
      <c r="F21" s="30" t="s">
        <v>32</v>
      </c>
      <c r="G21" s="30"/>
      <c r="H21" s="18"/>
      <c r="I21" s="18"/>
      <c r="J21" s="19"/>
      <c r="K21" s="18"/>
      <c r="L21" s="19"/>
      <c r="M21" s="15"/>
      <c r="N21" s="15"/>
      <c r="O21" s="12"/>
      <c r="P21" s="12"/>
      <c r="Q21" s="12"/>
    </row>
    <row r="22" spans="1:19" ht="15.75" customHeight="1" x14ac:dyDescent="0.2">
      <c r="A22" s="25" t="s">
        <v>43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13">
        <f>SUM(M6:M21)</f>
        <v>0</v>
      </c>
      <c r="N22" s="13">
        <f>SUM(N6:N21)</f>
        <v>0</v>
      </c>
      <c r="O22" s="31"/>
      <c r="P22" s="31"/>
      <c r="Q22" s="31"/>
    </row>
    <row r="23" spans="1:19" ht="60" customHeight="1" x14ac:dyDescent="0.2">
      <c r="A23" s="5" t="s">
        <v>0</v>
      </c>
      <c r="B23" s="32" t="s">
        <v>2</v>
      </c>
      <c r="C23" s="32"/>
      <c r="D23" s="32"/>
      <c r="E23" s="32"/>
      <c r="F23" s="32"/>
      <c r="G23" s="32"/>
      <c r="H23" s="6" t="s">
        <v>3</v>
      </c>
      <c r="I23" s="6" t="s">
        <v>44</v>
      </c>
      <c r="J23" s="6" t="s">
        <v>7</v>
      </c>
      <c r="K23" s="6" t="s">
        <v>45</v>
      </c>
      <c r="L23" s="20" t="s">
        <v>9</v>
      </c>
      <c r="M23" s="20" t="s">
        <v>46</v>
      </c>
      <c r="N23" s="20" t="s">
        <v>11</v>
      </c>
      <c r="O23" s="6" t="s">
        <v>12</v>
      </c>
      <c r="P23" s="6" t="s">
        <v>47</v>
      </c>
      <c r="Q23" s="6" t="s">
        <v>14</v>
      </c>
    </row>
    <row r="24" spans="1:19" ht="15" customHeight="1" x14ac:dyDescent="0.2">
      <c r="A24" s="26" t="s">
        <v>16</v>
      </c>
      <c r="B24" s="26" t="s">
        <v>48</v>
      </c>
      <c r="C24" s="26"/>
      <c r="D24" s="26"/>
      <c r="E24" s="26"/>
      <c r="F24" s="26"/>
      <c r="G24" s="26"/>
      <c r="H24" s="33" t="s">
        <v>49</v>
      </c>
      <c r="I24" s="33">
        <v>24</v>
      </c>
      <c r="J24" s="27"/>
      <c r="K24" s="26"/>
      <c r="L24" s="27"/>
      <c r="M24" s="27"/>
      <c r="N24" s="27"/>
      <c r="O24" s="26"/>
      <c r="P24" s="28"/>
      <c r="Q24" s="24"/>
    </row>
    <row r="25" spans="1:19" ht="14.25" customHeight="1" x14ac:dyDescent="0.2">
      <c r="A25" s="26"/>
      <c r="B25" s="26"/>
      <c r="C25" s="26"/>
      <c r="D25" s="26"/>
      <c r="E25" s="26"/>
      <c r="F25" s="26"/>
      <c r="G25" s="26"/>
      <c r="H25" s="33"/>
      <c r="I25" s="33"/>
      <c r="J25" s="27"/>
      <c r="K25" s="26"/>
      <c r="L25" s="27"/>
      <c r="M25" s="27"/>
      <c r="N25" s="27"/>
      <c r="O25" s="26"/>
      <c r="P25" s="26"/>
      <c r="Q25" s="24"/>
    </row>
    <row r="26" spans="1:19" ht="14.25" customHeight="1" x14ac:dyDescent="0.2">
      <c r="A26" s="26"/>
      <c r="B26" s="26"/>
      <c r="C26" s="26"/>
      <c r="D26" s="26"/>
      <c r="E26" s="26"/>
      <c r="F26" s="26"/>
      <c r="G26" s="26"/>
      <c r="H26" s="33"/>
      <c r="I26" s="33"/>
      <c r="J26" s="27"/>
      <c r="K26" s="26"/>
      <c r="L26" s="27"/>
      <c r="M26" s="27"/>
      <c r="N26" s="27"/>
      <c r="O26" s="26"/>
      <c r="P26" s="26"/>
      <c r="Q26" s="24"/>
    </row>
    <row r="27" spans="1:19" ht="14.25" customHeight="1" x14ac:dyDescent="0.2">
      <c r="A27" s="26"/>
      <c r="B27" s="26"/>
      <c r="C27" s="26"/>
      <c r="D27" s="26"/>
      <c r="E27" s="26"/>
      <c r="F27" s="26"/>
      <c r="G27" s="26"/>
      <c r="H27" s="33"/>
      <c r="I27" s="33"/>
      <c r="J27" s="27"/>
      <c r="K27" s="26"/>
      <c r="L27" s="27"/>
      <c r="M27" s="27"/>
      <c r="N27" s="27"/>
      <c r="O27" s="26"/>
      <c r="P27" s="26"/>
      <c r="Q27" s="24"/>
    </row>
    <row r="28" spans="1:19" ht="12.75" customHeight="1" x14ac:dyDescent="0.2">
      <c r="A28" s="25" t="s">
        <v>50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1">
        <f>SUM(M22,M24)</f>
        <v>0</v>
      </c>
      <c r="N28" s="21">
        <f>SUM(N22,N24)</f>
        <v>0</v>
      </c>
      <c r="O28" s="22"/>
    </row>
    <row r="32" spans="1:19" x14ac:dyDescent="0.2">
      <c r="B32" s="23"/>
    </row>
    <row r="50" spans="2:2" x14ac:dyDescent="0.2">
      <c r="B50" s="23"/>
    </row>
    <row r="97" spans="1:1" x14ac:dyDescent="0.2">
      <c r="A97" s="1" t="s">
        <v>51</v>
      </c>
    </row>
  </sheetData>
  <mergeCells count="70">
    <mergeCell ref="B5:D5"/>
    <mergeCell ref="O1:Q1"/>
    <mergeCell ref="B2:Q2"/>
    <mergeCell ref="B4:D4"/>
    <mergeCell ref="E4:E5"/>
    <mergeCell ref="F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A6:A7"/>
    <mergeCell ref="B6:B7"/>
    <mergeCell ref="C6:D6"/>
    <mergeCell ref="F6:G6"/>
    <mergeCell ref="C7:D7"/>
    <mergeCell ref="F7:G7"/>
    <mergeCell ref="A8:A11"/>
    <mergeCell ref="B8:B11"/>
    <mergeCell ref="C8:D8"/>
    <mergeCell ref="F8:G8"/>
    <mergeCell ref="C9:D9"/>
    <mergeCell ref="F9:G9"/>
    <mergeCell ref="C10:D10"/>
    <mergeCell ref="F10:G10"/>
    <mergeCell ref="C11:D11"/>
    <mergeCell ref="F11:G11"/>
    <mergeCell ref="A12:A13"/>
    <mergeCell ref="B12:B13"/>
    <mergeCell ref="C12:D12"/>
    <mergeCell ref="F12:G12"/>
    <mergeCell ref="C13:D13"/>
    <mergeCell ref="F13:G13"/>
    <mergeCell ref="C14:D14"/>
    <mergeCell ref="F14:G14"/>
    <mergeCell ref="B15:D15"/>
    <mergeCell ref="F15:G15"/>
    <mergeCell ref="B16:D16"/>
    <mergeCell ref="F16:G16"/>
    <mergeCell ref="B17:D17"/>
    <mergeCell ref="F17:G17"/>
    <mergeCell ref="B18:D18"/>
    <mergeCell ref="F18:G18"/>
    <mergeCell ref="A19:A20"/>
    <mergeCell ref="B19:D20"/>
    <mergeCell ref="E19:E20"/>
    <mergeCell ref="F19:G20"/>
    <mergeCell ref="B21:D21"/>
    <mergeCell ref="F21:G21"/>
    <mergeCell ref="A22:L22"/>
    <mergeCell ref="O22:Q22"/>
    <mergeCell ref="B23:G23"/>
    <mergeCell ref="Q24:Q27"/>
    <mergeCell ref="A28:L28"/>
    <mergeCell ref="K24:K27"/>
    <mergeCell ref="L24:L27"/>
    <mergeCell ref="M24:M27"/>
    <mergeCell ref="N24:N27"/>
    <mergeCell ref="O24:O27"/>
    <mergeCell ref="P24:P27"/>
    <mergeCell ref="A24:A27"/>
    <mergeCell ref="B24:G27"/>
    <mergeCell ref="H24:H27"/>
    <mergeCell ref="I24:I27"/>
    <mergeCell ref="J24:J2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8BADF-F110-4C63-BC5F-7A3196044119}">
  <dimension ref="A1:C43"/>
  <sheetViews>
    <sheetView tabSelected="1" workbookViewId="0">
      <selection activeCell="B11" sqref="B11"/>
    </sheetView>
  </sheetViews>
  <sheetFormatPr defaultColWidth="11.5703125" defaultRowHeight="14.25" x14ac:dyDescent="0.2"/>
  <cols>
    <col min="1" max="1" width="10.42578125" style="44" customWidth="1"/>
    <col min="2" max="2" width="61.42578125" style="44" customWidth="1"/>
    <col min="3" max="3" width="39.7109375" style="44" customWidth="1"/>
    <col min="4" max="16384" width="11.5703125" style="46"/>
  </cols>
  <sheetData>
    <row r="1" spans="1:3" ht="28.5" x14ac:dyDescent="0.2">
      <c r="C1" s="45" t="s">
        <v>52</v>
      </c>
    </row>
    <row r="2" spans="1:3" ht="15" x14ac:dyDescent="0.25">
      <c r="B2" s="47" t="s">
        <v>53</v>
      </c>
      <c r="C2" s="48"/>
    </row>
    <row r="3" spans="1:3" x14ac:dyDescent="0.2">
      <c r="A3" s="49"/>
      <c r="B3" s="50"/>
      <c r="C3" s="48"/>
    </row>
    <row r="4" spans="1:3" ht="14.25" customHeight="1" x14ac:dyDescent="0.2">
      <c r="B4" s="51" t="s">
        <v>54</v>
      </c>
      <c r="C4" s="52"/>
    </row>
    <row r="5" spans="1:3" x14ac:dyDescent="0.2">
      <c r="A5" s="46"/>
      <c r="B5" s="53" t="s">
        <v>55</v>
      </c>
      <c r="C5" s="52"/>
    </row>
    <row r="6" spans="1:3" x14ac:dyDescent="0.2">
      <c r="B6" s="53" t="s">
        <v>56</v>
      </c>
      <c r="C6" s="52"/>
    </row>
    <row r="7" spans="1:3" x14ac:dyDescent="0.2">
      <c r="B7" s="53" t="s">
        <v>57</v>
      </c>
      <c r="C7" s="52"/>
    </row>
    <row r="8" spans="1:3" x14ac:dyDescent="0.2">
      <c r="B8" s="50"/>
      <c r="C8" s="48"/>
    </row>
    <row r="9" spans="1:3" x14ac:dyDescent="0.2">
      <c r="B9" s="50"/>
      <c r="C9" s="48"/>
    </row>
    <row r="10" spans="1:3" ht="15" x14ac:dyDescent="0.2">
      <c r="A10" s="54" t="s">
        <v>0</v>
      </c>
      <c r="B10" s="54" t="s">
        <v>58</v>
      </c>
      <c r="C10" s="54" t="s">
        <v>59</v>
      </c>
    </row>
    <row r="11" spans="1:3" ht="42.75" x14ac:dyDescent="0.2">
      <c r="A11" s="55">
        <v>1</v>
      </c>
      <c r="B11" s="55" t="s">
        <v>60</v>
      </c>
      <c r="C11" s="55"/>
    </row>
    <row r="12" spans="1:3" x14ac:dyDescent="0.2">
      <c r="A12" s="55">
        <v>2</v>
      </c>
      <c r="B12" s="55" t="s">
        <v>61</v>
      </c>
      <c r="C12" s="55"/>
    </row>
    <row r="13" spans="1:3" ht="28.5" x14ac:dyDescent="0.2">
      <c r="A13" s="55">
        <v>3</v>
      </c>
      <c r="B13" s="55" t="s">
        <v>62</v>
      </c>
      <c r="C13" s="55"/>
    </row>
    <row r="14" spans="1:3" ht="28.5" x14ac:dyDescent="0.2">
      <c r="A14" s="55">
        <v>4</v>
      </c>
      <c r="B14" s="55" t="s">
        <v>63</v>
      </c>
      <c r="C14" s="55"/>
    </row>
    <row r="15" spans="1:3" x14ac:dyDescent="0.2">
      <c r="A15" s="55">
        <v>5</v>
      </c>
      <c r="B15" s="55" t="s">
        <v>64</v>
      </c>
      <c r="C15" s="55"/>
    </row>
    <row r="16" spans="1:3" ht="28.5" x14ac:dyDescent="0.2">
      <c r="A16" s="55">
        <v>6</v>
      </c>
      <c r="B16" s="55" t="s">
        <v>65</v>
      </c>
      <c r="C16" s="55"/>
    </row>
    <row r="17" spans="1:3" ht="28.5" x14ac:dyDescent="0.2">
      <c r="A17" s="55">
        <v>7</v>
      </c>
      <c r="B17" s="55" t="s">
        <v>66</v>
      </c>
      <c r="C17" s="55"/>
    </row>
    <row r="18" spans="1:3" x14ac:dyDescent="0.2">
      <c r="A18" s="55">
        <v>8</v>
      </c>
      <c r="B18" s="55" t="s">
        <v>67</v>
      </c>
      <c r="C18" s="55"/>
    </row>
    <row r="19" spans="1:3" x14ac:dyDescent="0.2">
      <c r="A19" s="55">
        <v>9</v>
      </c>
      <c r="B19" s="55" t="s">
        <v>68</v>
      </c>
      <c r="C19" s="55"/>
    </row>
    <row r="20" spans="1:3" ht="57" x14ac:dyDescent="0.2">
      <c r="A20" s="55">
        <v>10</v>
      </c>
      <c r="B20" s="55" t="s">
        <v>69</v>
      </c>
      <c r="C20" s="55"/>
    </row>
    <row r="21" spans="1:3" x14ac:dyDescent="0.2">
      <c r="A21" s="55">
        <v>11</v>
      </c>
      <c r="B21" s="55" t="s">
        <v>70</v>
      </c>
      <c r="C21" s="55"/>
    </row>
    <row r="22" spans="1:3" ht="57" x14ac:dyDescent="0.2">
      <c r="A22" s="55">
        <v>12</v>
      </c>
      <c r="B22" s="55" t="s">
        <v>71</v>
      </c>
      <c r="C22" s="55"/>
    </row>
    <row r="23" spans="1:3" ht="42.75" x14ac:dyDescent="0.2">
      <c r="A23" s="55">
        <v>13</v>
      </c>
      <c r="B23" s="55" t="s">
        <v>72</v>
      </c>
      <c r="C23" s="55"/>
    </row>
    <row r="24" spans="1:3" ht="28.5" x14ac:dyDescent="0.2">
      <c r="A24" s="55">
        <v>14</v>
      </c>
      <c r="B24" s="55" t="s">
        <v>73</v>
      </c>
      <c r="C24" s="55"/>
    </row>
    <row r="25" spans="1:3" ht="28.5" x14ac:dyDescent="0.2">
      <c r="A25" s="55">
        <v>15</v>
      </c>
      <c r="B25" s="55" t="s">
        <v>74</v>
      </c>
      <c r="C25" s="55"/>
    </row>
    <row r="26" spans="1:3" ht="28.5" x14ac:dyDescent="0.2">
      <c r="A26" s="55">
        <v>16</v>
      </c>
      <c r="B26" s="56" t="s">
        <v>75</v>
      </c>
      <c r="C26" s="55"/>
    </row>
    <row r="27" spans="1:3" ht="71.25" x14ac:dyDescent="0.2">
      <c r="A27" s="55">
        <v>17</v>
      </c>
      <c r="B27" s="55" t="s">
        <v>76</v>
      </c>
      <c r="C27" s="55"/>
    </row>
    <row r="28" spans="1:3" ht="28.5" x14ac:dyDescent="0.2">
      <c r="A28" s="55">
        <v>18</v>
      </c>
      <c r="B28" s="55" t="s">
        <v>77</v>
      </c>
      <c r="C28" s="55"/>
    </row>
    <row r="29" spans="1:3" ht="86.25" x14ac:dyDescent="0.2">
      <c r="A29" s="55">
        <v>19</v>
      </c>
      <c r="B29" s="55" t="s">
        <v>78</v>
      </c>
      <c r="C29" s="55"/>
    </row>
    <row r="30" spans="1:3" ht="42.75" x14ac:dyDescent="0.2">
      <c r="A30" s="55">
        <v>20</v>
      </c>
      <c r="B30" s="55" t="s">
        <v>79</v>
      </c>
      <c r="C30" s="55"/>
    </row>
    <row r="31" spans="1:3" ht="28.5" x14ac:dyDescent="0.2">
      <c r="A31" s="55">
        <v>21</v>
      </c>
      <c r="B31" s="55" t="s">
        <v>80</v>
      </c>
      <c r="C31" s="55"/>
    </row>
    <row r="32" spans="1:3" ht="42.75" x14ac:dyDescent="0.2">
      <c r="A32" s="55">
        <v>22</v>
      </c>
      <c r="B32" s="55" t="s">
        <v>81</v>
      </c>
      <c r="C32" s="55"/>
    </row>
    <row r="33" spans="1:3" ht="57" x14ac:dyDescent="0.2">
      <c r="A33" s="55">
        <v>23</v>
      </c>
      <c r="B33" s="55" t="s">
        <v>82</v>
      </c>
      <c r="C33" s="55"/>
    </row>
    <row r="34" spans="1:3" ht="42.75" x14ac:dyDescent="0.2">
      <c r="A34" s="55">
        <v>24</v>
      </c>
      <c r="B34" s="55" t="s">
        <v>83</v>
      </c>
      <c r="C34" s="55"/>
    </row>
    <row r="35" spans="1:3" ht="28.5" x14ac:dyDescent="0.2">
      <c r="A35" s="55">
        <v>25</v>
      </c>
      <c r="B35" s="55" t="s">
        <v>84</v>
      </c>
      <c r="C35" s="55"/>
    </row>
    <row r="36" spans="1:3" x14ac:dyDescent="0.2">
      <c r="A36" s="55">
        <v>26</v>
      </c>
      <c r="B36" s="55" t="s">
        <v>85</v>
      </c>
      <c r="C36" s="55"/>
    </row>
    <row r="37" spans="1:3" ht="57" x14ac:dyDescent="0.2">
      <c r="A37" s="55">
        <v>27</v>
      </c>
      <c r="B37" s="55" t="s">
        <v>86</v>
      </c>
      <c r="C37" s="55"/>
    </row>
    <row r="38" spans="1:3" ht="28.5" x14ac:dyDescent="0.2">
      <c r="A38" s="55">
        <v>28</v>
      </c>
      <c r="B38" s="55" t="s">
        <v>87</v>
      </c>
      <c r="C38" s="55"/>
    </row>
    <row r="39" spans="1:3" ht="28.5" x14ac:dyDescent="0.2">
      <c r="A39" s="55">
        <v>29</v>
      </c>
      <c r="B39" s="55" t="s">
        <v>88</v>
      </c>
      <c r="C39" s="55"/>
    </row>
    <row r="40" spans="1:3" ht="28.5" x14ac:dyDescent="0.2">
      <c r="A40" s="55">
        <v>30</v>
      </c>
      <c r="B40" s="55" t="s">
        <v>89</v>
      </c>
      <c r="C40" s="55"/>
    </row>
    <row r="41" spans="1:3" ht="57" x14ac:dyDescent="0.2">
      <c r="A41" s="55">
        <v>31</v>
      </c>
      <c r="B41" s="55" t="s">
        <v>90</v>
      </c>
      <c r="C41" s="55"/>
    </row>
    <row r="42" spans="1:3" ht="156.75" x14ac:dyDescent="0.2">
      <c r="A42" s="57">
        <v>32</v>
      </c>
      <c r="B42" s="55" t="s">
        <v>91</v>
      </c>
      <c r="C42" s="57"/>
    </row>
    <row r="43" spans="1:3" ht="128.25" x14ac:dyDescent="0.2">
      <c r="A43" s="57">
        <v>33</v>
      </c>
      <c r="B43" s="55" t="s">
        <v>92</v>
      </c>
      <c r="C43" s="5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 nr 2a cennik</vt:lpstr>
      <vt:lpstr>Zał nr 2b spec. analizatorów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 Hetmanowska-Prentke</dc:creator>
  <cp:lastModifiedBy>Karolina Hetmanowska-Prentke</cp:lastModifiedBy>
  <dcterms:created xsi:type="dcterms:W3CDTF">2024-09-27T10:34:25Z</dcterms:created>
  <dcterms:modified xsi:type="dcterms:W3CDTF">2024-09-27T10:59:03Z</dcterms:modified>
</cp:coreProperties>
</file>