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69BE9870-C56B-47CF-8EA2-B2EC1FAFE6B0}" xr6:coauthVersionLast="47" xr6:coauthVersionMax="47" xr10:uidLastSave="{00000000-0000-0000-0000-000000000000}"/>
  <bookViews>
    <workbookView xWindow="-120" yWindow="-120" windowWidth="29040" windowHeight="15720" tabRatio="624" xr2:uid="{00000000-000D-0000-FFFF-FFFF00000000}"/>
  </bookViews>
  <sheets>
    <sheet name="Formularz asortymentowo-cenowy" sheetId="15" r:id="rId1"/>
  </sheets>
  <definedNames>
    <definedName name="_xlnm._FilterDatabase" localSheetId="0" hidden="1">'Formularz asortymentowo-cenowy'!$E$2:$E$164</definedName>
    <definedName name="inflacja">#REF!</definedName>
    <definedName name="_xlnm.Print_Area" localSheetId="0">'Formularz asortymentowo-cenowy'!$A$1:$S$180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63" i="15" l="1"/>
  <c r="N162" i="15"/>
  <c r="N161" i="15"/>
  <c r="N157" i="15"/>
  <c r="N153" i="15"/>
  <c r="N152" i="15"/>
  <c r="N149" i="15"/>
  <c r="N148" i="15"/>
  <c r="N145" i="15"/>
  <c r="N141" i="15"/>
  <c r="N140" i="15"/>
  <c r="N136" i="15"/>
  <c r="N135" i="15"/>
  <c r="N132" i="15"/>
  <c r="N129" i="15"/>
  <c r="N125" i="15"/>
  <c r="N124" i="15"/>
  <c r="N121" i="15"/>
  <c r="N118" i="15"/>
  <c r="N117" i="15"/>
  <c r="N116" i="15"/>
  <c r="N115" i="15"/>
  <c r="N114" i="15"/>
  <c r="N113" i="15"/>
  <c r="N112" i="15"/>
  <c r="N111" i="15"/>
  <c r="N110" i="15"/>
  <c r="N109" i="15"/>
  <c r="N108" i="15"/>
  <c r="N104" i="15"/>
  <c r="N103" i="15"/>
  <c r="N102" i="15"/>
  <c r="N101" i="15"/>
  <c r="N100" i="15"/>
  <c r="N99" i="15"/>
  <c r="N98" i="15"/>
  <c r="N97" i="15"/>
  <c r="N96" i="15"/>
  <c r="N93" i="15"/>
  <c r="N92" i="15"/>
  <c r="N88" i="15"/>
  <c r="N83" i="15"/>
  <c r="N82" i="15"/>
  <c r="N71" i="15"/>
  <c r="N56" i="15"/>
  <c r="N53" i="15"/>
  <c r="N52" i="15"/>
  <c r="N51" i="15"/>
  <c r="N48" i="15"/>
  <c r="N47" i="15"/>
  <c r="N43" i="15"/>
  <c r="N40" i="15"/>
  <c r="N39" i="15"/>
  <c r="N38" i="15"/>
  <c r="N35" i="15"/>
  <c r="N34" i="15"/>
  <c r="N33" i="15"/>
  <c r="N32" i="15"/>
  <c r="N31" i="15"/>
  <c r="N30" i="15"/>
  <c r="N29" i="15"/>
  <c r="N28" i="15"/>
  <c r="N27" i="15"/>
  <c r="N26" i="15"/>
  <c r="N17" i="15"/>
  <c r="N16" i="15"/>
  <c r="N23" i="15"/>
  <c r="N22" i="15"/>
  <c r="N21" i="15"/>
  <c r="N11" i="15"/>
  <c r="N12" i="15"/>
  <c r="N8" i="15"/>
  <c r="O11" i="15"/>
  <c r="P11" i="15" s="1"/>
  <c r="O12" i="15"/>
  <c r="P12" i="15" s="1"/>
  <c r="O22" i="15"/>
  <c r="P22" i="15" s="1"/>
  <c r="O23" i="15"/>
  <c r="P23" i="15" s="1"/>
  <c r="O26" i="15"/>
  <c r="P26" i="15" s="1"/>
  <c r="O27" i="15"/>
  <c r="P27" i="15" s="1"/>
  <c r="O30" i="15"/>
  <c r="P30" i="15" s="1"/>
  <c r="O31" i="15"/>
  <c r="P31" i="15" s="1"/>
  <c r="O32" i="15"/>
  <c r="P32" i="15" s="1"/>
  <c r="O33" i="15"/>
  <c r="P33" i="15" s="1"/>
  <c r="O38" i="15"/>
  <c r="P38" i="15" s="1"/>
  <c r="O39" i="15"/>
  <c r="P39" i="15" s="1"/>
  <c r="O40" i="15"/>
  <c r="P40" i="15" s="1"/>
  <c r="O43" i="15"/>
  <c r="P43" i="15" s="1"/>
  <c r="O83" i="15"/>
  <c r="P83" i="15" s="1"/>
  <c r="O129" i="15"/>
  <c r="P129" i="15" s="1"/>
  <c r="O136" i="15"/>
  <c r="P136" i="15" s="1"/>
  <c r="O16" i="15"/>
  <c r="P16" i="15" s="1"/>
  <c r="O17" i="15"/>
  <c r="P17" i="15" s="1"/>
  <c r="O21" i="15"/>
  <c r="P21" i="15" s="1"/>
  <c r="O28" i="15"/>
  <c r="P28" i="15" s="1"/>
  <c r="O29" i="15"/>
  <c r="P29" i="15" s="1"/>
  <c r="O34" i="15"/>
  <c r="P34" i="15" s="1"/>
  <c r="O35" i="15"/>
  <c r="P35" i="15" s="1"/>
  <c r="O47" i="15"/>
  <c r="P47" i="15" s="1"/>
  <c r="O48" i="15"/>
  <c r="P48" i="15" s="1"/>
  <c r="O51" i="15"/>
  <c r="P51" i="15" s="1"/>
  <c r="O52" i="15"/>
  <c r="P52" i="15" s="1"/>
  <c r="O53" i="15"/>
  <c r="P53" i="15" s="1"/>
  <c r="O56" i="15"/>
  <c r="P56" i="15" s="1"/>
  <c r="O71" i="15"/>
  <c r="P71" i="15" s="1"/>
  <c r="O82" i="15"/>
  <c r="P82" i="15" s="1"/>
  <c r="O92" i="15"/>
  <c r="P92" i="15" s="1"/>
  <c r="O93" i="15"/>
  <c r="P93" i="15" s="1"/>
  <c r="O96" i="15"/>
  <c r="P96" i="15" s="1"/>
  <c r="O97" i="15"/>
  <c r="P97" i="15" s="1"/>
  <c r="O98" i="15"/>
  <c r="P98" i="15" s="1"/>
  <c r="O99" i="15"/>
  <c r="P99" i="15" s="1"/>
  <c r="O100" i="15"/>
  <c r="P100" i="15" s="1"/>
  <c r="O101" i="15"/>
  <c r="P101" i="15" s="1"/>
  <c r="O102" i="15"/>
  <c r="P102" i="15" s="1"/>
  <c r="O103" i="15"/>
  <c r="P103" i="15" s="1"/>
  <c r="O104" i="15"/>
  <c r="P104" i="15" s="1"/>
  <c r="O108" i="15"/>
  <c r="P108" i="15" s="1"/>
  <c r="O109" i="15"/>
  <c r="P109" i="15" s="1"/>
  <c r="O110" i="15"/>
  <c r="P110" i="15" s="1"/>
  <c r="O111" i="15"/>
  <c r="P111" i="15" s="1"/>
  <c r="O112" i="15"/>
  <c r="P112" i="15" s="1"/>
  <c r="O113" i="15"/>
  <c r="P113" i="15" s="1"/>
  <c r="O114" i="15"/>
  <c r="P114" i="15" s="1"/>
  <c r="O115" i="15"/>
  <c r="P115" i="15" s="1"/>
  <c r="O116" i="15"/>
  <c r="P116" i="15" s="1"/>
  <c r="O117" i="15"/>
  <c r="P117" i="15" s="1"/>
  <c r="O118" i="15"/>
  <c r="P118" i="15" s="1"/>
  <c r="O121" i="15"/>
  <c r="P121" i="15" s="1"/>
  <c r="O124" i="15"/>
  <c r="P124" i="15" s="1"/>
  <c r="O125" i="15"/>
  <c r="P125" i="15" s="1"/>
  <c r="O132" i="15"/>
  <c r="P132" i="15" s="1"/>
  <c r="O135" i="15"/>
  <c r="P135" i="15" s="1"/>
  <c r="O140" i="15"/>
  <c r="P140" i="15" s="1"/>
  <c r="O141" i="15"/>
  <c r="P141" i="15" s="1"/>
  <c r="O145" i="15"/>
  <c r="P145" i="15" s="1"/>
  <c r="O148" i="15"/>
  <c r="P148" i="15" s="1"/>
  <c r="O149" i="15"/>
  <c r="P149" i="15" s="1"/>
  <c r="O152" i="15"/>
  <c r="P152" i="15" s="1"/>
  <c r="O153" i="15"/>
  <c r="P153" i="15" s="1"/>
  <c r="O157" i="15"/>
  <c r="P157" i="15" s="1"/>
  <c r="O161" i="15"/>
  <c r="P161" i="15" s="1"/>
  <c r="O162" i="15"/>
  <c r="P162" i="15" s="1"/>
  <c r="O163" i="15"/>
  <c r="P163" i="15" s="1"/>
  <c r="O164" i="15" l="1"/>
  <c r="O88" i="15"/>
  <c r="P88" i="15" s="1"/>
  <c r="O89" i="15" l="1"/>
  <c r="P89" i="15"/>
  <c r="S89" i="15"/>
  <c r="O154" i="15"/>
  <c r="P154" i="15"/>
  <c r="P164" i="15" l="1"/>
  <c r="S164" i="15" s="1"/>
  <c r="S154" i="15"/>
  <c r="O72" i="15"/>
  <c r="O49" i="15" l="1"/>
  <c r="P49" i="15"/>
  <c r="O130" i="15"/>
  <c r="P130" i="15"/>
  <c r="S130" i="15" s="1"/>
  <c r="O133" i="15"/>
  <c r="P133" i="15"/>
  <c r="S133" i="15" s="1"/>
  <c r="O137" i="15"/>
  <c r="O84" i="15"/>
  <c r="O41" i="15" l="1"/>
  <c r="P72" i="15"/>
  <c r="S72" i="15" s="1"/>
  <c r="P137" i="15"/>
  <c r="S137" i="15" s="1"/>
  <c r="P84" i="15"/>
  <c r="P41" i="15" l="1"/>
  <c r="S84" i="15"/>
  <c r="P126" i="15" l="1"/>
  <c r="S126" i="15" s="1"/>
  <c r="O126" i="15"/>
  <c r="P57" i="15" l="1"/>
  <c r="O57" i="15"/>
  <c r="O122" i="15"/>
  <c r="O119" i="15" l="1"/>
  <c r="P94" i="15"/>
  <c r="O94" i="15"/>
  <c r="P105" i="15"/>
  <c r="O105" i="15"/>
  <c r="P122" i="15"/>
  <c r="O146" i="15"/>
  <c r="O150" i="15"/>
  <c r="O158" i="15"/>
  <c r="P158" i="15" l="1"/>
  <c r="O142" i="15"/>
  <c r="S105" i="15"/>
  <c r="S94" i="15"/>
  <c r="P142" i="15"/>
  <c r="S142" i="15" s="1"/>
  <c r="P119" i="15"/>
  <c r="S158" i="15" l="1"/>
  <c r="P150" i="15"/>
  <c r="S150" i="15" s="1"/>
  <c r="S119" i="15"/>
  <c r="S122" i="15"/>
  <c r="S57" i="15"/>
  <c r="P146" i="15"/>
  <c r="S146" i="15" s="1"/>
  <c r="S49" i="15" l="1"/>
  <c r="O24" i="15" l="1"/>
  <c r="P24" i="15"/>
  <c r="S24" i="15" s="1"/>
  <c r="O36" i="15"/>
  <c r="P18" i="15" l="1"/>
  <c r="S18" i="15" s="1"/>
  <c r="O18" i="15"/>
  <c r="P36" i="15"/>
  <c r="S36" i="15" s="1"/>
  <c r="P13" i="15"/>
  <c r="S13" i="15" s="1"/>
  <c r="O13" i="15"/>
  <c r="S41" i="15"/>
  <c r="O44" i="15"/>
  <c r="P44" i="15" l="1"/>
  <c r="S44" i="15" l="1"/>
  <c r="O8" i="15" l="1"/>
  <c r="P8" i="15" l="1"/>
  <c r="O9" i="15"/>
  <c r="P9" i="15" l="1"/>
  <c r="S9" i="15" s="1"/>
  <c r="P54" i="15" l="1"/>
  <c r="S54" i="15" l="1"/>
  <c r="O54" i="15"/>
</calcChain>
</file>

<file path=xl/sharedStrings.xml><?xml version="1.0" encoding="utf-8"?>
<sst xmlns="http://schemas.openxmlformats.org/spreadsheetml/2006/main" count="617" uniqueCount="261">
  <si>
    <t>L.p.</t>
  </si>
  <si>
    <t>Postać</t>
  </si>
  <si>
    <t>Dawka</t>
  </si>
  <si>
    <t>Cena netto</t>
  </si>
  <si>
    <t xml:space="preserve"> % VAT</t>
  </si>
  <si>
    <t>Cena brutto</t>
  </si>
  <si>
    <t>Wartość netto</t>
  </si>
  <si>
    <t>Wartość brutto</t>
  </si>
  <si>
    <t>Uwagi</t>
  </si>
  <si>
    <t xml:space="preserve"> op.</t>
  </si>
  <si>
    <t>op.</t>
  </si>
  <si>
    <t>szt.</t>
  </si>
  <si>
    <t>5mg</t>
  </si>
  <si>
    <t>56 szt.</t>
  </si>
  <si>
    <t>10mg</t>
  </si>
  <si>
    <t>tabl.</t>
  </si>
  <si>
    <t>Nazwa leku, preparatu</t>
  </si>
  <si>
    <t>j.m.</t>
  </si>
  <si>
    <t>fiol.</t>
  </si>
  <si>
    <t>tabl. powl.</t>
  </si>
  <si>
    <t>Razem</t>
  </si>
  <si>
    <t>30mg</t>
  </si>
  <si>
    <t>60mg</t>
  </si>
  <si>
    <t>84 szt.</t>
  </si>
  <si>
    <t>Wartość na realizację</t>
  </si>
  <si>
    <t>Zadanie 1</t>
  </si>
  <si>
    <t>Zadanie 2</t>
  </si>
  <si>
    <t>Zadanie 3</t>
  </si>
  <si>
    <t>Zadanie 4</t>
  </si>
  <si>
    <t>Zadanie 5</t>
  </si>
  <si>
    <t>Zadanie 6</t>
  </si>
  <si>
    <t>Zadanie 7</t>
  </si>
  <si>
    <t>1 fiol.</t>
  </si>
  <si>
    <t>tabletki powlekane</t>
  </si>
  <si>
    <t>100 mg</t>
  </si>
  <si>
    <t>150 mg</t>
  </si>
  <si>
    <t>B.54.</t>
  </si>
  <si>
    <t>3 mg</t>
  </si>
  <si>
    <t>80 mg</t>
  </si>
  <si>
    <t>B.81.</t>
  </si>
  <si>
    <t>tabletki</t>
  </si>
  <si>
    <t>Luspaterceptum</t>
  </si>
  <si>
    <t>B.142.</t>
  </si>
  <si>
    <t>B.14.</t>
  </si>
  <si>
    <t>40 mg</t>
  </si>
  <si>
    <t>NEUROLOGIA</t>
  </si>
  <si>
    <t>HEMATOLOGIA</t>
  </si>
  <si>
    <t>C.20.</t>
  </si>
  <si>
    <t>GINEKOLOGIA</t>
  </si>
  <si>
    <t>Kod EAN</t>
  </si>
  <si>
    <t>500 ml</t>
  </si>
  <si>
    <t>1 szt.</t>
  </si>
  <si>
    <t>1000 ml</t>
  </si>
  <si>
    <t>Epoetinum alfa</t>
  </si>
  <si>
    <t>Indapamidum</t>
  </si>
  <si>
    <t>Gliclazidum</t>
  </si>
  <si>
    <t>10mg+10mg</t>
  </si>
  <si>
    <t>10mg+5mg</t>
  </si>
  <si>
    <t>5mg+5mg</t>
  </si>
  <si>
    <t>5mg+10mg</t>
  </si>
  <si>
    <t>Trimetazidinum</t>
  </si>
  <si>
    <t>35mg</t>
  </si>
  <si>
    <t>Methylprednisolonum</t>
  </si>
  <si>
    <t>1 mg/ml</t>
  </si>
  <si>
    <t>2 mg/ml</t>
  </si>
  <si>
    <t>Fenofibratum</t>
  </si>
  <si>
    <t>tabl.powl</t>
  </si>
  <si>
    <t>1,5mg</t>
  </si>
  <si>
    <t>7,5mg</t>
  </si>
  <si>
    <t>Bevacizumabum</t>
  </si>
  <si>
    <t>1 fiol.a 4 ml</t>
  </si>
  <si>
    <t>Clindamycinum</t>
  </si>
  <si>
    <t>0,3g/2ml</t>
  </si>
  <si>
    <t>0,6g/4ml</t>
  </si>
  <si>
    <t>Propofolum</t>
  </si>
  <si>
    <t>Levosimendanum</t>
  </si>
  <si>
    <t>Dinatrii pamidronas</t>
  </si>
  <si>
    <t>Doxorubicini hydrochloridum</t>
  </si>
  <si>
    <t>fiolka</t>
  </si>
  <si>
    <t xml:space="preserve">płyn </t>
  </si>
  <si>
    <t>2,5 mg/ml</t>
  </si>
  <si>
    <t>B.79.</t>
  </si>
  <si>
    <t>1 fiol. 4 ml</t>
  </si>
  <si>
    <t>B.29.</t>
  </si>
  <si>
    <t>1 fiol.po 10 ml</t>
  </si>
  <si>
    <t>1 fiol. 5 ml</t>
  </si>
  <si>
    <t>B.134.</t>
  </si>
  <si>
    <t>B.148.</t>
  </si>
  <si>
    <t>1 fiol.po 5 ml</t>
  </si>
  <si>
    <t>1 fiol.po 50 ml</t>
  </si>
  <si>
    <t>1 fiol.po 25 ml</t>
  </si>
  <si>
    <t>1 fiol.po 15 ml</t>
  </si>
  <si>
    <t>Niraparibum</t>
  </si>
  <si>
    <t>B.50.</t>
  </si>
  <si>
    <t>B.102.FM.</t>
  </si>
  <si>
    <t>Olaparibum</t>
  </si>
  <si>
    <t>Pembrolizumabum</t>
  </si>
  <si>
    <t>B.138.FM.</t>
  </si>
  <si>
    <t>Toxinum botulinicum typum A ad iniectabile</t>
  </si>
  <si>
    <t>1 fiol.po 300 j.</t>
  </si>
  <si>
    <t>&lt;1&gt;B.28.; &lt;2&gt;B.30.; &lt;3&gt;B.57.</t>
  </si>
  <si>
    <t>1 fiol.a 16 ml</t>
  </si>
  <si>
    <t>&lt;1&gt;C.82.a.; &lt;2&gt;C.82.b.; &lt;3&gt;C.82.c.; &lt;4&gt;C.82.d.</t>
  </si>
  <si>
    <t>Calcii folinas</t>
  </si>
  <si>
    <t>Carboplatinum</t>
  </si>
  <si>
    <t>C.6.</t>
  </si>
  <si>
    <t>1 fiol.po 45 ml</t>
  </si>
  <si>
    <t>Cisplatinum</t>
  </si>
  <si>
    <t>1 fiol.a 100 ml</t>
  </si>
  <si>
    <t>C.11.</t>
  </si>
  <si>
    <t>C.22.</t>
  </si>
  <si>
    <t>Doxorubicinum</t>
  </si>
  <si>
    <t>1 fiol. a 20 ml</t>
  </si>
  <si>
    <t>Gemcitabinum</t>
  </si>
  <si>
    <t>C.28.</t>
  </si>
  <si>
    <t>Paclitaxelum</t>
  </si>
  <si>
    <t>1 fiol.po 16,7 ml</t>
  </si>
  <si>
    <t>C.47.</t>
  </si>
  <si>
    <t>Topotecanum</t>
  </si>
  <si>
    <t>1 fiol. a 1 ml</t>
  </si>
  <si>
    <t>C.57.2.</t>
  </si>
  <si>
    <t>1 fiol. a 4 ml</t>
  </si>
  <si>
    <t>amp.</t>
  </si>
  <si>
    <t>amp.strzyk.</t>
  </si>
  <si>
    <t>Telmisartanum</t>
  </si>
  <si>
    <t>Perindoprilum</t>
  </si>
  <si>
    <t>Ivabradine</t>
  </si>
  <si>
    <t>Leczenie chorych na raka endometrium (ICD-10: C54)</t>
  </si>
  <si>
    <t>Leczenie dorosłych pacjentów z zespołami mielodysplastycznymi z towarzyszącą niedokrwistością zależną od transfuzji (ICD-10: D46.1)</t>
  </si>
  <si>
    <t>Leczenie chorych na rdzeniowy zanik mięśni (ICD-10: G12.0, G12.1)</t>
  </si>
  <si>
    <t>Zapobieganie powikłaniom kostnym u dorosłych pacjentów z zaawansowanym procesem nowotworowym obejmującym kości z zastosowaniem denosumabu (ICD-10: C18, C19, C20, C34, C50, C61, C64, C67, C79.5, C90.0)</t>
  </si>
  <si>
    <t>Leczenie pacjentów ze spektrum zapalenia nerwów wzrokowych i rdzenia kręgowego (NMOSD) (ICD-10: G36.0)</t>
  </si>
  <si>
    <t>Leczenie chorych na przewlekłą białaczkę szpikową (ICD-10: C92.1)</t>
  </si>
  <si>
    <t>B.28.</t>
  </si>
  <si>
    <t>Leczenie dystonii ogniskowych i połowiczego kurczu twarzy (ICD-10 G 24.3, G 24.4, G 24.5, G 24.8, G 51.3)</t>
  </si>
  <si>
    <t>Leczenie chorych na stwardnienie rozsiane (ICD-10: G35)</t>
  </si>
  <si>
    <t>Leczenie chorych na raka jajnika, raka jajowodu lub raka otrzewnej (ICD-10: C56, C57, C48)</t>
  </si>
  <si>
    <t>Leczenie chorych na szpiczaka plazmocytowego (ICD-10: C90.0)</t>
  </si>
  <si>
    <t>B.57.</t>
  </si>
  <si>
    <t>Leczenie pacjentów ze spastycznością kończyn z użyciem toksyny botulinowej typu A(ICD–10: I61, I63, I69, G35, G80, G82, G83, T90, T91)</t>
  </si>
  <si>
    <t>B.67.</t>
  </si>
  <si>
    <t>Leczenie immunoglobulinami chorób neurologicznych (ICD-10: G61.8, G62.8, G63.1, G70, G04.8, G73.1, G73.2, G72.4, G61.0, G36.0, M33.0, M33.1, M33.2)</t>
  </si>
  <si>
    <t>Leczenie chorych na przewlekłą białaczkę limfocytową (ICD-10: C91.1)</t>
  </si>
  <si>
    <t>Leczenie chorych na nowotwory mieloproliferacyjne Ph (-) (ICD-10: D45, D47.1)</t>
  </si>
  <si>
    <t>B.157.</t>
  </si>
  <si>
    <t>25 mg/ml</t>
  </si>
  <si>
    <t>10 mg/ml</t>
  </si>
  <si>
    <t>3 mg/ml</t>
  </si>
  <si>
    <t>B.153.</t>
  </si>
  <si>
    <t>Leczenie pacjentów z napadami padaczkowymi w przebiegu zespołu stwardnienia guzowatego (ICD-10: G40)</t>
  </si>
  <si>
    <t>Leczenie chorych z uogólnioną postacią miastenii (G.70.0)</t>
  </si>
  <si>
    <t>B.159.</t>
  </si>
  <si>
    <t>Leczenie chorych na raka szyjki macicy (ICD-10: C53)</t>
  </si>
  <si>
    <t>B.159</t>
  </si>
  <si>
    <t>Zadanie 8</t>
  </si>
  <si>
    <t>Zadanie 9</t>
  </si>
  <si>
    <t>Zadanie 10</t>
  </si>
  <si>
    <t>6 mg/ml</t>
  </si>
  <si>
    <t>Ilość w opak</t>
  </si>
  <si>
    <t>Ilość opakowań</t>
  </si>
  <si>
    <t xml:space="preserve">Nazwa  handlowa wycenionego leku/preparatu, postać,dawka, ilość w opakowaniu </t>
  </si>
  <si>
    <t>Cena urzędowa hurtowa (jeśli dotyczy)</t>
  </si>
  <si>
    <t>J.m</t>
  </si>
  <si>
    <t>Ilość wycenionych opakowań</t>
  </si>
  <si>
    <t>Roztwór do wstrzykiwań / do infuzji</t>
  </si>
  <si>
    <t>500 mg/ 50ml</t>
  </si>
  <si>
    <t>1000 mg/100ml</t>
  </si>
  <si>
    <t>100 mg/10ml</t>
  </si>
  <si>
    <t>Amp-strzyk. z samochowającą się igłą, do iniekcji dożylnych, podskórnych</t>
  </si>
  <si>
    <t>1000; 2000; 3000; 4000; 5000 j.m, (w zależności od potrzeb Zamawiającego)</t>
  </si>
  <si>
    <t xml:space="preserve">Zamawiający zakupi 11 mln j.m. w dawkach 1000; 2000; 3000; 4000; 5000 j.m, o ilości poszczególnych dawek zadecyduje w trakcie realizacji umowy. 
</t>
  </si>
  <si>
    <t xml:space="preserve">
W kolumnie cena netto należy podać cenę netto za 1000 j.m., w kolumnie cena brutto należy podać cenę brutto za 1000 j.m.. Ceną oferty jest wartość brutto za 11 mln. j.m.</t>
  </si>
  <si>
    <t>Zaw. do wstrzyk.</t>
  </si>
  <si>
    <t xml:space="preserve">szt. </t>
  </si>
  <si>
    <t>Worki jałowe do żywienia pozajelitowego</t>
  </si>
  <si>
    <t>Worek jałowy służący do przygotowania mieszaniny do żywienia pozajelitowego o poj. 2l, z zestawem transferowym.</t>
  </si>
  <si>
    <t>2000ml</t>
  </si>
  <si>
    <t>sztuka</t>
  </si>
  <si>
    <t>liof./ prosz.+rozp.do wstrz. i infuzji</t>
  </si>
  <si>
    <t>40 mg/ 1 ml</t>
  </si>
  <si>
    <t>250 mg / 4 ml</t>
  </si>
  <si>
    <t>160 mg</t>
  </si>
  <si>
    <t>Tropicamidum + Phenylephrini hydrochloridum + Lidocaini hydrochloridum monohydricum</t>
  </si>
  <si>
    <t>Roztwór do wstrzykiwań</t>
  </si>
  <si>
    <t>(0,2 mg + 3,1 mg + 10 mg)/ml a 0,6 ml</t>
  </si>
  <si>
    <t>Bromazepamum</t>
  </si>
  <si>
    <t>Sacubitrilum + Valsartanum</t>
  </si>
  <si>
    <t>24 mg + 26 mg</t>
  </si>
  <si>
    <t>49 mg + 51 mg</t>
  </si>
  <si>
    <t>97 mg + 103 mg</t>
  </si>
  <si>
    <t>Płyny infuzyjne, żywienie do i pozajelitowe</t>
  </si>
  <si>
    <t>NATRIUM CHLORATUM 0,9% - płyn do irygacji</t>
  </si>
  <si>
    <t>Butelka odkręcana</t>
  </si>
  <si>
    <t>butelka</t>
  </si>
  <si>
    <t>Zamawiający w zadaniu 7 dopuszcza różne wielkości opakowań w przeliczeniu sztuk do pełnego opakowania w górę.</t>
  </si>
  <si>
    <t>3%  ŻELATYNA W ROZTWORZE ELEKTROLITÓW</t>
  </si>
  <si>
    <t>Leki różne 2</t>
  </si>
  <si>
    <t>Tabl. o zmodyf. uwal.</t>
  </si>
  <si>
    <t>Tabl.</t>
  </si>
  <si>
    <t>Perindoprilum argininum + Amlodipinum</t>
  </si>
  <si>
    <t>Płyn kardioplegiczny / do przechowywania narządów</t>
  </si>
  <si>
    <t>Plegistore</t>
  </si>
  <si>
    <t>Pł.infuz.</t>
  </si>
  <si>
    <t>worek</t>
  </si>
  <si>
    <t>2000 ml</t>
  </si>
  <si>
    <t>Thioctic acid</t>
  </si>
  <si>
    <t>600 mg / 50 ml</t>
  </si>
  <si>
    <t>J.m w op.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</si>
  <si>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</si>
  <si>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</si>
  <si>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</si>
  <si>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</si>
  <si>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</si>
  <si>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</si>
  <si>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</si>
  <si>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 xml:space="preserve">emulsja do wstrz. </t>
  </si>
  <si>
    <t>20 mg/ml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</si>
  <si>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</si>
  <si>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</si>
  <si>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</si>
  <si>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</si>
  <si>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</si>
  <si>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</si>
  <si>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</si>
  <si>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Fenoteroli hydrobromidum + Ipratropii bromidum</t>
  </si>
  <si>
    <t>0,5+0,25 mg/ml</t>
  </si>
  <si>
    <t>1fiol a 5ml</t>
  </si>
  <si>
    <t>roztwó do nebulizacji</t>
  </si>
  <si>
    <t xml:space="preserve"> konc. do sporz. rozt. do inf.</t>
  </si>
  <si>
    <t xml:space="preserve"> rozt. do inj. doż/dom</t>
  </si>
  <si>
    <t>6 amp-strz.</t>
  </si>
  <si>
    <t xml:space="preserve">Pł.infuz. w butelce </t>
  </si>
  <si>
    <t>butelek</t>
  </si>
  <si>
    <t>Leki różne</t>
  </si>
  <si>
    <t>Zadanie 25</t>
  </si>
  <si>
    <t>Dieta kompletna, wysokobiałkowa 7,5-7,7g/100ml, wysokokaloryczna 1,5kcal/ml, bogatoresztkowa błonnik 1,5g/100ml, o niskim indeksie glikemicznym, osmolarność 390-400 mOsm/l.</t>
  </si>
  <si>
    <t>Dieta kompletna</t>
  </si>
  <si>
    <t>butelki</t>
  </si>
  <si>
    <t>125 ml</t>
  </si>
  <si>
    <t>Dieta dla pacjentów z chorobą nowotworową Białko 14,6 g/100 ml. Węglowodany 25,1 g/100 ml (w tym laktoza &lt;0,35 g/100 ml). Tłuszcz 9,6 g/100 ml (w tym EPA 880 mg/100 ml, DHA 585 mg/100 ml), wzbogacony w cholinę. Osmolarność 570 mOsm/l. Wartość energetyczna 245 kcal/100 ml (1029 kJ/100 ml) smaki do wyboru</t>
  </si>
  <si>
    <t xml:space="preserve">Chemioterapia różne </t>
  </si>
  <si>
    <t>Zadanie 26</t>
  </si>
  <si>
    <t>FK 401-20201</t>
  </si>
  <si>
    <t>FK 401-20202</t>
  </si>
  <si>
    <t>FK 401-20101</t>
  </si>
  <si>
    <t>FK 401-20305</t>
  </si>
  <si>
    <t>FK 401-20307</t>
  </si>
  <si>
    <t>90mg</t>
  </si>
  <si>
    <t>Zadanie 27</t>
  </si>
  <si>
    <t>koncentrat do sporządzania roztworu do infuzji</t>
  </si>
  <si>
    <t>proszek do sporządzania roztworu do wstrzykiwań</t>
  </si>
  <si>
    <t>Szczepionka p/grypie sezon 2024/2025 i 2025/2026</t>
  </si>
  <si>
    <t>Szczepionka p/grypie sezon 2024/2025  i 2025/2026</t>
  </si>
  <si>
    <t>Leki różne 3</t>
  </si>
  <si>
    <t>3%  żelatyna w roztworze elektrolitów</t>
  </si>
  <si>
    <t>KWALIFIKOWANY PODPIS WYKONAWCY</t>
  </si>
  <si>
    <t xml:space="preserve">Uwagi do zadań 4-6, 8, 9, 14: Dla każdej substancji czynnej w zadaniu Zamawiający wymaga dostarczenia produktów leczniczych pochodzących od 1 producenta. </t>
  </si>
  <si>
    <t>1000 mg</t>
  </si>
  <si>
    <t>200 mg</t>
  </si>
  <si>
    <t xml:space="preserve">kaps. twarde / tabletki* </t>
  </si>
  <si>
    <t>Uwagi: * w zależności od potrzeb Zamawiającego / aktualnej dostępności u Wykonawcy i obecności postaci leku w aktulanej liście refundacyjnej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</si>
</sst>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&quot;Zadanie&quot;\ General"/>
    <numFmt numFmtId="166" formatCode="#,##0.00\ &quot;zł&quot;"/>
    <numFmt numFmtId="167" formatCode="#,##0&quot; j.m.&quot;"/>
    <numFmt numFmtId="168" formatCode="_-* #,##0.00\ _z_ł_-;\-* #,##0.00\ _z_ł_-;_-* \-??\ _z_ł_-;_-@_-"/>
    <numFmt numFmtId="169" formatCode="_-* #,##0.00&quot; zł&quot;_-;\-* #,##0.00&quot; zł&quot;_-;_-* \-??&quot; zł&quot;_-;_-@_-"/>
  </numFmts>
  <fonts count="33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4"/>
      <name val="Arial CE"/>
      <charset val="238"/>
    </font>
    <font>
      <sz val="8"/>
      <name val="Arial CE"/>
      <charset val="238"/>
    </font>
    <font>
      <sz val="11"/>
      <color indexed="8"/>
      <name val="Calibri"/>
      <family val="2"/>
      <scheme val="minor"/>
    </font>
    <font>
      <b/>
      <sz val="6"/>
      <name val="Arial"/>
      <family val="2"/>
      <charset val="238"/>
    </font>
    <font>
      <sz val="9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9"/>
      <name val="Arial CE"/>
      <charset val="238"/>
    </font>
    <font>
      <b/>
      <sz val="9"/>
      <color rgb="FFFF0000"/>
      <name val="Arial CE"/>
      <charset val="238"/>
    </font>
    <font>
      <sz val="11"/>
      <color rgb="FF000000"/>
      <name val="Czcionka tekstu podstawowego"/>
      <family val="2"/>
      <charset val="238"/>
    </font>
    <font>
      <i/>
      <sz val="1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medium">
        <color indexed="64"/>
      </bottom>
      <diagonal/>
    </border>
  </borders>
  <cellStyleXfs count="142">
    <xf numFmtId="0" fontId="0" fillId="0" borderId="0"/>
    <xf numFmtId="44" fontId="8" fillId="0" borderId="0" applyFill="0" applyBorder="0" applyAlignment="0" applyProtection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>
      <alignment horizontal="centerContinuous"/>
    </xf>
    <xf numFmtId="44" fontId="5" fillId="0" borderId="0" applyFont="0" applyFill="0" applyBorder="0" applyAlignment="0" applyProtection="0"/>
    <xf numFmtId="164" fontId="8" fillId="0" borderId="0" applyFill="0" applyBorder="0" applyAlignment="0" applyProtection="0"/>
    <xf numFmtId="0" fontId="6" fillId="0" borderId="0"/>
    <xf numFmtId="0" fontId="10" fillId="0" borderId="0"/>
    <xf numFmtId="0" fontId="5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7" fillId="0" borderId="0">
      <alignment horizontal="left" vertical="top"/>
    </xf>
    <xf numFmtId="0" fontId="18" fillId="0" borderId="0">
      <alignment horizontal="left" vertical="top"/>
    </xf>
    <xf numFmtId="0" fontId="14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14" fillId="0" borderId="0">
      <alignment horizontal="right" vertical="top"/>
    </xf>
    <xf numFmtId="0" fontId="19" fillId="0" borderId="0">
      <alignment horizontal="center" vertical="top"/>
    </xf>
    <xf numFmtId="0" fontId="18" fillId="0" borderId="0">
      <alignment horizontal="left" vertical="top"/>
    </xf>
    <xf numFmtId="0" fontId="14" fillId="0" borderId="0">
      <alignment horizontal="left" vertical="top"/>
    </xf>
    <xf numFmtId="0" fontId="18" fillId="0" borderId="0">
      <alignment horizontal="left" vertical="top"/>
    </xf>
    <xf numFmtId="0" fontId="17" fillId="0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right" vertical="center"/>
    </xf>
    <xf numFmtId="0" fontId="17" fillId="0" borderId="0">
      <alignment horizontal="right" vertical="center"/>
    </xf>
    <xf numFmtId="0" fontId="14" fillId="0" borderId="0">
      <alignment horizontal="left" vertical="top"/>
    </xf>
    <xf numFmtId="0" fontId="14" fillId="0" borderId="0">
      <alignment horizontal="right" vertical="top"/>
    </xf>
    <xf numFmtId="0" fontId="17" fillId="0" borderId="0">
      <alignment horizontal="right" vertical="center"/>
    </xf>
    <xf numFmtId="0" fontId="20" fillId="0" borderId="0">
      <alignment horizontal="left" vertical="top"/>
    </xf>
    <xf numFmtId="0" fontId="21" fillId="0" borderId="0">
      <alignment horizontal="left" vertical="top"/>
    </xf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3" fillId="0" borderId="0"/>
    <xf numFmtId="44" fontId="3" fillId="0" borderId="0" applyFont="0" applyFill="0" applyBorder="0" applyAlignment="0" applyProtection="0"/>
    <xf numFmtId="0" fontId="24" fillId="0" borderId="0"/>
    <xf numFmtId="44" fontId="8" fillId="0" borderId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25" fillId="8" borderId="0">
      <alignment vertical="center"/>
    </xf>
    <xf numFmtId="169" fontId="8" fillId="0" borderId="0" applyBorder="0" applyProtection="0"/>
    <xf numFmtId="168" fontId="8" fillId="0" borderId="0" applyBorder="0" applyProtection="0"/>
    <xf numFmtId="0" fontId="31" fillId="0" borderId="0"/>
    <xf numFmtId="169" fontId="6" fillId="0" borderId="0" applyBorder="0" applyProtection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491">
    <xf numFmtId="0" fontId="0" fillId="0" borderId="0" xfId="0"/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  <protection locked="0"/>
    </xf>
    <xf numFmtId="1" fontId="8" fillId="0" borderId="1" xfId="0" applyNumberFormat="1" applyFont="1" applyBorder="1" applyAlignment="1" applyProtection="1">
      <alignment horizontal="center" vertical="center" wrapText="1"/>
      <protection locked="0"/>
    </xf>
    <xf numFmtId="0" fontId="18" fillId="0" borderId="1" xfId="88" applyFont="1" applyBorder="1" applyAlignment="1">
      <alignment horizontal="center" vertical="center" wrapText="1"/>
    </xf>
    <xf numFmtId="0" fontId="14" fillId="0" borderId="1" xfId="97" applyFont="1" applyBorder="1" applyAlignment="1">
      <alignment horizontal="center" vertical="center" wrapText="1"/>
    </xf>
    <xf numFmtId="0" fontId="22" fillId="6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 wrapText="1"/>
      <protection locked="0"/>
    </xf>
    <xf numFmtId="0" fontId="7" fillId="3" borderId="0" xfId="0" applyFont="1" applyFill="1" applyAlignment="1">
      <alignment horizontal="center"/>
    </xf>
    <xf numFmtId="0" fontId="16" fillId="5" borderId="0" xfId="0" applyFont="1" applyFill="1" applyAlignment="1">
      <alignment horizontal="center" vertical="center" wrapText="1"/>
    </xf>
    <xf numFmtId="0" fontId="16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44" fontId="9" fillId="4" borderId="1" xfId="1" applyFont="1" applyFill="1" applyBorder="1" applyAlignment="1" applyProtection="1">
      <alignment horizontal="center" vertical="center" wrapText="1"/>
    </xf>
    <xf numFmtId="44" fontId="9" fillId="0" borderId="12" xfId="1" applyFont="1" applyBorder="1" applyAlignment="1" applyProtection="1">
      <alignment horizontal="center" vertical="center" wrapText="1"/>
      <protection locked="0"/>
    </xf>
    <xf numFmtId="44" fontId="9" fillId="0" borderId="0" xfId="1" applyFont="1"/>
    <xf numFmtId="44" fontId="9" fillId="7" borderId="0" xfId="1" applyFont="1" applyFill="1"/>
    <xf numFmtId="44" fontId="9" fillId="7" borderId="0" xfId="1" applyFont="1" applyFill="1" applyAlignment="1">
      <alignment vertic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7" borderId="0" xfId="0" applyFont="1" applyFill="1"/>
    <xf numFmtId="0" fontId="9" fillId="7" borderId="0" xfId="0" applyFont="1" applyFill="1" applyAlignment="1">
      <alignment vertical="center"/>
    </xf>
    <xf numFmtId="0" fontId="8" fillId="7" borderId="0" xfId="0" applyFont="1" applyFill="1" applyAlignment="1">
      <alignment horizontal="center" wrapText="1"/>
    </xf>
    <xf numFmtId="49" fontId="8" fillId="7" borderId="0" xfId="0" applyNumberFormat="1" applyFont="1" applyFill="1"/>
    <xf numFmtId="10" fontId="8" fillId="7" borderId="0" xfId="0" applyNumberFormat="1" applyFont="1" applyFill="1"/>
    <xf numFmtId="0" fontId="9" fillId="7" borderId="0" xfId="0" applyFont="1" applyFill="1" applyAlignment="1">
      <alignment horizontal="center"/>
    </xf>
    <xf numFmtId="0" fontId="8" fillId="7" borderId="0" xfId="0" applyFont="1" applyFill="1" applyAlignment="1">
      <alignment vertical="center"/>
    </xf>
    <xf numFmtId="0" fontId="8" fillId="7" borderId="0" xfId="0" applyFont="1" applyFill="1" applyAlignment="1">
      <alignment horizontal="center" vertical="center" wrapText="1"/>
    </xf>
    <xf numFmtId="49" fontId="8" fillId="7" borderId="0" xfId="0" applyNumberFormat="1" applyFont="1" applyFill="1" applyAlignment="1">
      <alignment vertical="center"/>
    </xf>
    <xf numFmtId="10" fontId="8" fillId="7" borderId="0" xfId="0" applyNumberFormat="1" applyFont="1" applyFill="1" applyAlignment="1">
      <alignment vertical="center"/>
    </xf>
    <xf numFmtId="0" fontId="9" fillId="7" borderId="0" xfId="0" applyFont="1" applyFill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3" fontId="9" fillId="0" borderId="19" xfId="0" applyNumberFormat="1" applyFont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166" fontId="9" fillId="2" borderId="19" xfId="123" applyNumberFormat="1" applyFont="1" applyFill="1" applyBorder="1" applyAlignment="1">
      <alignment horizontal="center" vertical="center" wrapText="1"/>
    </xf>
    <xf numFmtId="10" fontId="9" fillId="2" borderId="19" xfId="0" applyNumberFormat="1" applyFont="1" applyFill="1" applyBorder="1" applyAlignment="1">
      <alignment horizontal="center" vertical="center" wrapText="1"/>
    </xf>
    <xf numFmtId="44" fontId="12" fillId="0" borderId="19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vertical="center" wrapText="1"/>
      <protection locked="0"/>
    </xf>
    <xf numFmtId="49" fontId="18" fillId="0" borderId="9" xfId="88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 applyProtection="1">
      <alignment horizontal="center" vertical="center" wrapText="1"/>
      <protection locked="0"/>
    </xf>
    <xf numFmtId="3" fontId="9" fillId="0" borderId="9" xfId="0" applyNumberFormat="1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>
      <alignment horizontal="center" vertical="center" wrapText="1"/>
    </xf>
    <xf numFmtId="1" fontId="11" fillId="2" borderId="9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44" fontId="9" fillId="4" borderId="9" xfId="1" applyFont="1" applyFill="1" applyBorder="1" applyAlignment="1" applyProtection="1">
      <alignment horizontal="center" vertical="center" wrapText="1"/>
    </xf>
    <xf numFmtId="0" fontId="14" fillId="0" borderId="9" xfId="97" applyFont="1" applyBorder="1" applyAlignment="1">
      <alignment horizontal="center" vertical="center" wrapText="1"/>
    </xf>
    <xf numFmtId="44" fontId="9" fillId="0" borderId="9" xfId="0" applyNumberFormat="1" applyFont="1" applyBorder="1" applyAlignment="1">
      <alignment horizontal="center" vertical="center"/>
    </xf>
    <xf numFmtId="0" fontId="9" fillId="0" borderId="12" xfId="7" applyFont="1" applyBorder="1" applyAlignment="1">
      <alignment vertical="center" wrapText="1" shrinkToFit="1"/>
    </xf>
    <xf numFmtId="0" fontId="9" fillId="0" borderId="12" xfId="0" applyFont="1" applyBorder="1" applyAlignment="1">
      <alignment vertical="center" wrapText="1" shrinkToFit="1"/>
    </xf>
    <xf numFmtId="0" fontId="9" fillId="0" borderId="12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49" fontId="9" fillId="0" borderId="12" xfId="0" applyNumberFormat="1" applyFont="1" applyBorder="1" applyAlignment="1">
      <alignment vertical="center" wrapText="1"/>
    </xf>
    <xf numFmtId="10" fontId="9" fillId="0" borderId="12" xfId="0" applyNumberFormat="1" applyFont="1" applyBorder="1" applyAlignment="1">
      <alignment vertical="center" wrapText="1"/>
    </xf>
    <xf numFmtId="0" fontId="9" fillId="0" borderId="12" xfId="0" applyFont="1" applyBorder="1" applyAlignment="1" applyProtection="1">
      <alignment horizontal="center" vertical="center" wrapText="1"/>
      <protection locked="0"/>
    </xf>
    <xf numFmtId="44" fontId="9" fillId="0" borderId="13" xfId="0" applyNumberFormat="1" applyFont="1" applyBorder="1" applyAlignment="1">
      <alignment vertical="center"/>
    </xf>
    <xf numFmtId="3" fontId="9" fillId="0" borderId="1" xfId="0" applyNumberFormat="1" applyFont="1" applyBorder="1" applyAlignment="1" applyProtection="1">
      <alignment horizontal="center" vertical="center" wrapText="1"/>
      <protection locked="0"/>
    </xf>
    <xf numFmtId="44" fontId="9" fillId="0" borderId="7" xfId="0" applyNumberFormat="1" applyFont="1" applyBorder="1" applyAlignment="1">
      <alignment horizontal="center" vertical="center"/>
    </xf>
    <xf numFmtId="49" fontId="18" fillId="0" borderId="1" xfId="88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8" fillId="0" borderId="9" xfId="88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49" fontId="8" fillId="0" borderId="21" xfId="0" applyNumberFormat="1" applyFont="1" applyBorder="1" applyAlignment="1">
      <alignment horizontal="center" vertical="center" wrapText="1"/>
    </xf>
    <xf numFmtId="3" fontId="9" fillId="0" borderId="5" xfId="0" applyNumberFormat="1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18" fillId="0" borderId="7" xfId="88" applyFont="1" applyBorder="1" applyAlignment="1">
      <alignment horizontal="center" vertical="center" wrapText="1"/>
    </xf>
    <xf numFmtId="3" fontId="9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44" fontId="9" fillId="4" borderId="7" xfId="1" applyFont="1" applyFill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vertical="center" wrapText="1"/>
      <protection locked="0"/>
    </xf>
    <xf numFmtId="0" fontId="18" fillId="0" borderId="5" xfId="88" applyFont="1" applyBorder="1" applyAlignment="1">
      <alignment horizontal="center" vertical="center" wrapText="1"/>
    </xf>
    <xf numFmtId="1" fontId="8" fillId="0" borderId="5" xfId="0" applyNumberFormat="1" applyFont="1" applyBorder="1" applyAlignment="1" applyProtection="1">
      <alignment horizontal="center" vertical="center" wrapText="1"/>
      <protection locked="0"/>
    </xf>
    <xf numFmtId="49" fontId="8" fillId="0" borderId="20" xfId="0" applyNumberFormat="1" applyFont="1" applyBorder="1" applyAlignment="1">
      <alignment horizontal="center" vertical="center" wrapText="1"/>
    </xf>
    <xf numFmtId="44" fontId="9" fillId="4" borderId="5" xfId="1" applyFont="1" applyFill="1" applyBorder="1" applyAlignment="1" applyProtection="1">
      <alignment horizontal="center" vertical="center" wrapText="1"/>
    </xf>
    <xf numFmtId="0" fontId="14" fillId="0" borderId="5" xfId="97" applyFont="1" applyBorder="1" applyAlignment="1">
      <alignment horizontal="center" vertical="center" wrapText="1"/>
    </xf>
    <xf numFmtId="0" fontId="9" fillId="0" borderId="7" xfId="0" applyFont="1" applyBorder="1" applyAlignment="1" applyProtection="1">
      <alignment vertical="center" wrapText="1"/>
      <protection locked="0"/>
    </xf>
    <xf numFmtId="1" fontId="8" fillId="0" borderId="7" xfId="0" applyNumberFormat="1" applyFont="1" applyBorder="1" applyAlignment="1" applyProtection="1">
      <alignment horizontal="center" vertical="center" wrapText="1"/>
      <protection locked="0"/>
    </xf>
    <xf numFmtId="0" fontId="14" fillId="0" borderId="7" xfId="97" applyFont="1" applyBorder="1" applyAlignment="1">
      <alignment horizontal="center" vertical="center" wrapText="1"/>
    </xf>
    <xf numFmtId="0" fontId="9" fillId="3" borderId="6" xfId="133" applyFont="1" applyFill="1" applyBorder="1" applyAlignment="1">
      <alignment horizontal="left" vertical="center" wrapText="1"/>
    </xf>
    <xf numFmtId="0" fontId="9" fillId="3" borderId="6" xfId="133" applyFont="1" applyFill="1" applyBorder="1" applyAlignment="1">
      <alignment horizontal="center" vertical="center"/>
    </xf>
    <xf numFmtId="3" fontId="9" fillId="3" borderId="6" xfId="133" applyNumberFormat="1" applyFont="1" applyFill="1" applyBorder="1" applyAlignment="1">
      <alignment horizontal="center" vertical="center"/>
    </xf>
    <xf numFmtId="166" fontId="9" fillId="3" borderId="6" xfId="123" applyNumberFormat="1" applyFont="1" applyFill="1" applyBorder="1" applyAlignment="1">
      <alignment horizontal="right" vertical="center"/>
    </xf>
    <xf numFmtId="0" fontId="12" fillId="3" borderId="6" xfId="133" applyFont="1" applyFill="1" applyBorder="1" applyAlignment="1">
      <alignment horizontal="center" vertical="center"/>
    </xf>
    <xf numFmtId="0" fontId="9" fillId="0" borderId="1" xfId="122" applyFont="1" applyBorder="1" applyAlignment="1" applyProtection="1">
      <alignment horizontal="left" vertical="center" wrapText="1" shrinkToFit="1"/>
      <protection locked="0"/>
    </xf>
    <xf numFmtId="0" fontId="8" fillId="2" borderId="1" xfId="122" applyFont="1" applyFill="1" applyBorder="1" applyAlignment="1" applyProtection="1">
      <alignment horizontal="left" vertical="center" wrapText="1" shrinkToFit="1"/>
      <protection locked="0"/>
    </xf>
    <xf numFmtId="0" fontId="8" fillId="2" borderId="1" xfId="122" applyFont="1" applyFill="1" applyBorder="1" applyAlignment="1" applyProtection="1">
      <alignment horizontal="center" vertical="center" wrapText="1" shrinkToFit="1"/>
      <protection locked="0"/>
    </xf>
    <xf numFmtId="3" fontId="9" fillId="2" borderId="1" xfId="122" applyNumberFormat="1" applyFont="1" applyFill="1" applyBorder="1" applyAlignment="1">
      <alignment horizontal="center" vertical="center" shrinkToFit="1"/>
    </xf>
    <xf numFmtId="0" fontId="8" fillId="2" borderId="1" xfId="122" applyFont="1" applyFill="1" applyBorder="1" applyAlignment="1">
      <alignment horizontal="center" vertical="center" shrinkToFit="1"/>
    </xf>
    <xf numFmtId="3" fontId="9" fillId="0" borderId="1" xfId="122" applyNumberFormat="1" applyFont="1" applyBorder="1" applyAlignment="1">
      <alignment horizontal="center" vertical="center" shrinkToFit="1"/>
    </xf>
    <xf numFmtId="0" fontId="8" fillId="2" borderId="1" xfId="122" applyFont="1" applyFill="1" applyBorder="1" applyAlignment="1">
      <alignment horizontal="center" vertical="center" wrapText="1" shrinkToFit="1"/>
    </xf>
    <xf numFmtId="166" fontId="8" fillId="0" borderId="1" xfId="123" applyNumberFormat="1" applyFont="1" applyFill="1" applyBorder="1" applyAlignment="1">
      <alignment horizontal="right" vertical="center" shrinkToFit="1"/>
    </xf>
    <xf numFmtId="44" fontId="8" fillId="2" borderId="3" xfId="123" applyFont="1" applyFill="1" applyBorder="1" applyAlignment="1" applyProtection="1">
      <alignment horizontal="center" vertical="center" wrapText="1" shrinkToFit="1"/>
    </xf>
    <xf numFmtId="0" fontId="9" fillId="0" borderId="1" xfId="0" applyFont="1" applyBorder="1"/>
    <xf numFmtId="49" fontId="8" fillId="2" borderId="1" xfId="122" applyNumberFormat="1" applyFont="1" applyFill="1" applyBorder="1" applyAlignment="1">
      <alignment horizontal="center" vertical="center" shrinkToFit="1"/>
    </xf>
    <xf numFmtId="0" fontId="9" fillId="0" borderId="9" xfId="0" applyFont="1" applyBorder="1"/>
    <xf numFmtId="0" fontId="9" fillId="0" borderId="0" xfId="7" applyFont="1" applyAlignment="1">
      <alignment horizontal="right" vertical="center" wrapText="1"/>
    </xf>
    <xf numFmtId="0" fontId="9" fillId="0" borderId="0" xfId="122" applyFont="1" applyAlignment="1">
      <alignment horizontal="center" vertical="center" wrapText="1" shrinkToFit="1"/>
    </xf>
    <xf numFmtId="44" fontId="11" fillId="0" borderId="0" xfId="122" applyNumberFormat="1" applyFont="1" applyAlignment="1" applyProtection="1">
      <alignment horizontal="center" vertical="center" wrapText="1"/>
      <protection locked="0"/>
    </xf>
    <xf numFmtId="44" fontId="9" fillId="0" borderId="0" xfId="122" applyNumberFormat="1" applyFont="1" applyAlignment="1">
      <alignment horizontal="center" vertical="center"/>
    </xf>
    <xf numFmtId="44" fontId="9" fillId="0" borderId="13" xfId="0" applyNumberFormat="1" applyFont="1" applyBorder="1"/>
    <xf numFmtId="10" fontId="9" fillId="3" borderId="6" xfId="133" applyNumberFormat="1" applyFont="1" applyFill="1" applyBorder="1" applyAlignment="1">
      <alignment horizontal="center" vertical="center"/>
    </xf>
    <xf numFmtId="0" fontId="11" fillId="0" borderId="1" xfId="122" applyFont="1" applyBorder="1" applyAlignment="1">
      <alignment horizontal="center" vertical="center" wrapText="1" shrinkToFit="1"/>
    </xf>
    <xf numFmtId="166" fontId="8" fillId="0" borderId="1" xfId="123" applyNumberFormat="1" applyFont="1" applyFill="1" applyBorder="1" applyAlignment="1" applyProtection="1">
      <alignment horizontal="right" vertical="center" shrinkToFit="1"/>
      <protection locked="0"/>
    </xf>
    <xf numFmtId="0" fontId="9" fillId="0" borderId="0" xfId="0" applyFont="1"/>
    <xf numFmtId="0" fontId="9" fillId="0" borderId="0" xfId="7" applyFont="1" applyAlignment="1">
      <alignment vertical="center" wrapText="1"/>
    </xf>
    <xf numFmtId="0" fontId="8" fillId="0" borderId="1" xfId="122" applyFont="1" applyBorder="1" applyAlignment="1" applyProtection="1">
      <alignment horizontal="center" vertical="center" wrapText="1" shrinkToFit="1"/>
      <protection locked="0"/>
    </xf>
    <xf numFmtId="0" fontId="9" fillId="3" borderId="6" xfId="133" applyFont="1" applyFill="1" applyBorder="1" applyAlignment="1">
      <alignment horizontal="left" vertical="center"/>
    </xf>
    <xf numFmtId="0" fontId="8" fillId="0" borderId="1" xfId="122" applyFont="1" applyBorder="1" applyAlignment="1" applyProtection="1">
      <alignment horizontal="center" vertical="center" wrapText="1"/>
      <protection locked="0"/>
    </xf>
    <xf numFmtId="4" fontId="8" fillId="0" borderId="1" xfId="122" applyNumberFormat="1" applyFont="1" applyBorder="1" applyAlignment="1" applyProtection="1">
      <alignment horizontal="center" vertical="center" wrapText="1"/>
      <protection locked="0"/>
    </xf>
    <xf numFmtId="0" fontId="8" fillId="0" borderId="1" xfId="122" applyFont="1" applyBorder="1" applyAlignment="1">
      <alignment horizontal="center" wrapText="1" shrinkToFit="1"/>
    </xf>
    <xf numFmtId="0" fontId="8" fillId="0" borderId="0" xfId="122" applyFont="1" applyAlignment="1">
      <alignment horizontal="center" vertical="center" shrinkToFit="1"/>
    </xf>
    <xf numFmtId="3" fontId="9" fillId="0" borderId="0" xfId="122" applyNumberFormat="1" applyFont="1" applyAlignment="1">
      <alignment horizontal="center" vertical="center" shrinkToFit="1"/>
    </xf>
    <xf numFmtId="0" fontId="8" fillId="2" borderId="0" xfId="122" applyFont="1" applyFill="1" applyAlignment="1">
      <alignment horizontal="center" vertical="center" shrinkToFit="1"/>
    </xf>
    <xf numFmtId="0" fontId="11" fillId="0" borderId="0" xfId="122" applyFont="1" applyAlignment="1">
      <alignment horizontal="center" vertical="center" wrapText="1" shrinkToFit="1"/>
    </xf>
    <xf numFmtId="166" fontId="8" fillId="2" borderId="0" xfId="123" applyNumberFormat="1" applyFont="1" applyFill="1" applyBorder="1" applyAlignment="1">
      <alignment horizontal="right" vertical="center" shrinkToFit="1"/>
    </xf>
    <xf numFmtId="10" fontId="8" fillId="2" borderId="0" xfId="122" applyNumberFormat="1" applyFont="1" applyFill="1" applyAlignment="1">
      <alignment horizontal="center" vertical="center" shrinkToFit="1"/>
    </xf>
    <xf numFmtId="44" fontId="11" fillId="0" borderId="0" xfId="122" applyNumberFormat="1" applyFont="1" applyAlignment="1">
      <alignment horizontal="center" shrinkToFit="1"/>
    </xf>
    <xf numFmtId="1" fontId="9" fillId="0" borderId="1" xfId="122" applyNumberFormat="1" applyFont="1" applyBorder="1" applyAlignment="1" applyProtection="1">
      <alignment horizontal="center" vertical="center" wrapText="1"/>
      <protection locked="0"/>
    </xf>
    <xf numFmtId="0" fontId="8" fillId="0" borderId="5" xfId="122" applyFont="1" applyBorder="1" applyAlignment="1" applyProtection="1">
      <alignment horizontal="center" vertical="center" wrapText="1"/>
      <protection locked="0"/>
    </xf>
    <xf numFmtId="0" fontId="9" fillId="0" borderId="5" xfId="122" applyFont="1" applyBorder="1" applyAlignment="1" applyProtection="1">
      <alignment horizontal="left" vertical="center" wrapText="1" shrinkToFit="1"/>
      <protection locked="0"/>
    </xf>
    <xf numFmtId="0" fontId="8" fillId="0" borderId="5" xfId="122" applyFont="1" applyBorder="1" applyAlignment="1" applyProtection="1">
      <alignment horizontal="center" vertical="center" wrapText="1" shrinkToFit="1"/>
      <protection locked="0"/>
    </xf>
    <xf numFmtId="0" fontId="8" fillId="2" borderId="5" xfId="122" applyFont="1" applyFill="1" applyBorder="1" applyAlignment="1">
      <alignment horizontal="center" vertical="center" shrinkToFit="1"/>
    </xf>
    <xf numFmtId="1" fontId="9" fillId="0" borderId="5" xfId="122" applyNumberFormat="1" applyFont="1" applyBorder="1" applyAlignment="1" applyProtection="1">
      <alignment horizontal="center" vertical="center" wrapText="1"/>
      <protection locked="0"/>
    </xf>
    <xf numFmtId="4" fontId="8" fillId="0" borderId="5" xfId="122" applyNumberFormat="1" applyFont="1" applyBorder="1" applyAlignment="1" applyProtection="1">
      <alignment horizontal="center" vertical="center" wrapText="1"/>
      <protection locked="0"/>
    </xf>
    <xf numFmtId="166" fontId="8" fillId="0" borderId="5" xfId="123" applyNumberFormat="1" applyFont="1" applyFill="1" applyBorder="1" applyAlignment="1" applyProtection="1">
      <alignment horizontal="right" vertical="center" shrinkToFit="1"/>
      <protection locked="0"/>
    </xf>
    <xf numFmtId="0" fontId="8" fillId="0" borderId="5" xfId="122" applyFont="1" applyBorder="1" applyAlignment="1">
      <alignment horizontal="center" wrapText="1" shrinkToFit="1"/>
    </xf>
    <xf numFmtId="0" fontId="9" fillId="0" borderId="5" xfId="0" applyFont="1" applyBorder="1"/>
    <xf numFmtId="44" fontId="8" fillId="0" borderId="0" xfId="122" applyNumberFormat="1" applyFont="1" applyAlignment="1">
      <alignment horizontal="center" wrapText="1" shrinkToFit="1"/>
    </xf>
    <xf numFmtId="0" fontId="9" fillId="3" borderId="1" xfId="0" applyFont="1" applyFill="1" applyBorder="1"/>
    <xf numFmtId="4" fontId="9" fillId="9" borderId="20" xfId="1" applyNumberFormat="1" applyFont="1" applyFill="1" applyBorder="1" applyAlignment="1" applyProtection="1">
      <alignment horizontal="left" vertical="center" wrapText="1" indent="1"/>
      <protection locked="0"/>
    </xf>
    <xf numFmtId="4" fontId="8" fillId="0" borderId="20" xfId="0" applyNumberFormat="1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 shrinkToFit="1"/>
      <protection locked="0"/>
    </xf>
    <xf numFmtId="0" fontId="8" fillId="0" borderId="1" xfId="0" applyFont="1" applyBorder="1" applyAlignment="1" applyProtection="1">
      <alignment horizontal="left" vertical="center" wrapText="1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1" fontId="9" fillId="0" borderId="1" xfId="0" applyNumberFormat="1" applyFont="1" applyBorder="1" applyAlignment="1" applyProtection="1">
      <alignment horizontal="center" vertical="center" shrinkToFit="1"/>
      <protection locked="0"/>
    </xf>
    <xf numFmtId="3" fontId="9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wrapText="1" shrinkToFit="1"/>
    </xf>
    <xf numFmtId="49" fontId="9" fillId="0" borderId="3" xfId="0" applyNumberFormat="1" applyFont="1" applyBorder="1" applyAlignment="1" applyProtection="1">
      <alignment horizontal="center" vertical="center" wrapText="1" shrinkToFit="1"/>
      <protection locked="0"/>
    </xf>
    <xf numFmtId="4" fontId="8" fillId="0" borderId="1" xfId="0" applyNumberFormat="1" applyFont="1" applyBorder="1" applyAlignment="1" applyProtection="1">
      <alignment horizontal="center" vertical="center" shrinkToFit="1"/>
      <protection locked="0"/>
    </xf>
    <xf numFmtId="4" fontId="8" fillId="0" borderId="1" xfId="15" applyNumberFormat="1" applyFont="1" applyBorder="1" applyAlignment="1">
      <alignment horizontal="center" vertical="center" shrinkToFit="1"/>
    </xf>
    <xf numFmtId="4" fontId="8" fillId="2" borderId="5" xfId="0" applyNumberFormat="1" applyFont="1" applyFill="1" applyBorder="1" applyAlignment="1" applyProtection="1">
      <alignment horizontal="right" vertical="center" shrinkToFit="1"/>
      <protection locked="0"/>
    </xf>
    <xf numFmtId="44" fontId="8" fillId="2" borderId="5" xfId="128" applyFont="1" applyFill="1" applyBorder="1" applyAlignment="1" applyProtection="1">
      <alignment horizontal="right" vertical="center" shrinkToFit="1"/>
      <protection locked="0"/>
    </xf>
    <xf numFmtId="10" fontId="8" fillId="2" borderId="5" xfId="128" applyNumberFormat="1" applyFont="1" applyFill="1" applyBorder="1" applyAlignment="1" applyProtection="1">
      <alignment horizontal="right" vertical="center" shrinkToFit="1"/>
      <protection locked="0"/>
    </xf>
    <xf numFmtId="0" fontId="9" fillId="0" borderId="7" xfId="0" applyFont="1" applyBorder="1"/>
    <xf numFmtId="0" fontId="8" fillId="0" borderId="0" xfId="0" applyFont="1" applyAlignment="1">
      <alignment horizontal="left"/>
    </xf>
    <xf numFmtId="0" fontId="8" fillId="0" borderId="0" xfId="0" applyFont="1"/>
    <xf numFmtId="165" fontId="9" fillId="3" borderId="12" xfId="0" applyNumberFormat="1" applyFont="1" applyFill="1" applyBorder="1" applyAlignment="1">
      <alignment vertical="center"/>
    </xf>
    <xf numFmtId="165" fontId="9" fillId="3" borderId="12" xfId="0" applyNumberFormat="1" applyFont="1" applyFill="1" applyBorder="1" applyAlignment="1">
      <alignment horizontal="left" vertical="center"/>
    </xf>
    <xf numFmtId="165" fontId="13" fillId="3" borderId="12" xfId="0" applyNumberFormat="1" applyFont="1" applyFill="1" applyBorder="1" applyAlignment="1">
      <alignment horizontal="left" vertical="center"/>
    </xf>
    <xf numFmtId="165" fontId="8" fillId="3" borderId="12" xfId="0" applyNumberFormat="1" applyFont="1" applyFill="1" applyBorder="1" applyAlignment="1">
      <alignment horizontal="center" vertical="center" wrapText="1"/>
    </xf>
    <xf numFmtId="165" fontId="9" fillId="3" borderId="19" xfId="0" applyNumberFormat="1" applyFont="1" applyFill="1" applyBorder="1" applyAlignment="1">
      <alignment horizontal="left" vertical="center"/>
    </xf>
    <xf numFmtId="49" fontId="9" fillId="3" borderId="12" xfId="0" applyNumberFormat="1" applyFont="1" applyFill="1" applyBorder="1" applyAlignment="1">
      <alignment horizontal="left" vertical="center"/>
    </xf>
    <xf numFmtId="10" fontId="9" fillId="3" borderId="12" xfId="0" applyNumberFormat="1" applyFont="1" applyFill="1" applyBorder="1" applyAlignment="1">
      <alignment horizontal="left" vertical="center"/>
    </xf>
    <xf numFmtId="165" fontId="9" fillId="3" borderId="12" xfId="0" applyNumberFormat="1" applyFont="1" applyFill="1" applyBorder="1" applyAlignment="1">
      <alignment horizontal="center" vertical="center"/>
    </xf>
    <xf numFmtId="44" fontId="9" fillId="3" borderId="12" xfId="1" applyFont="1" applyFill="1" applyBorder="1" applyAlignment="1">
      <alignment horizontal="center" vertical="center"/>
    </xf>
    <xf numFmtId="165" fontId="9" fillId="3" borderId="22" xfId="0" applyNumberFormat="1" applyFont="1" applyFill="1" applyBorder="1" applyAlignment="1">
      <alignment horizontal="center" vertical="center"/>
    </xf>
    <xf numFmtId="0" fontId="8" fillId="2" borderId="5" xfId="122" applyFont="1" applyFill="1" applyBorder="1" applyAlignment="1" applyProtection="1">
      <alignment horizontal="left" vertical="center" wrapText="1" shrinkToFit="1"/>
      <protection locked="0"/>
    </xf>
    <xf numFmtId="0" fontId="8" fillId="2" borderId="5" xfId="122" applyFont="1" applyFill="1" applyBorder="1" applyAlignment="1" applyProtection="1">
      <alignment horizontal="center" vertical="center" wrapText="1" shrinkToFit="1"/>
      <protection locked="0"/>
    </xf>
    <xf numFmtId="3" fontId="9" fillId="2" borderId="5" xfId="122" applyNumberFormat="1" applyFont="1" applyFill="1" applyBorder="1" applyAlignment="1">
      <alignment horizontal="center" vertical="center" shrinkToFit="1"/>
    </xf>
    <xf numFmtId="3" fontId="9" fillId="0" borderId="5" xfId="122" applyNumberFormat="1" applyFont="1" applyBorder="1" applyAlignment="1">
      <alignment horizontal="center" vertical="center" shrinkToFit="1"/>
    </xf>
    <xf numFmtId="0" fontId="8" fillId="2" borderId="5" xfId="122" applyFont="1" applyFill="1" applyBorder="1" applyAlignment="1">
      <alignment horizontal="center" vertical="center" wrapText="1" shrinkToFit="1"/>
    </xf>
    <xf numFmtId="49" fontId="18" fillId="0" borderId="25" xfId="0" applyNumberFormat="1" applyFont="1" applyBorder="1" applyAlignment="1">
      <alignment horizontal="center" vertical="center" wrapText="1"/>
    </xf>
    <xf numFmtId="166" fontId="8" fillId="0" borderId="5" xfId="123" applyNumberFormat="1" applyFont="1" applyFill="1" applyBorder="1" applyAlignment="1">
      <alignment horizontal="right" vertical="center" shrinkToFit="1"/>
    </xf>
    <xf numFmtId="44" fontId="8" fillId="2" borderId="10" xfId="123" applyFont="1" applyFill="1" applyBorder="1" applyAlignment="1" applyProtection="1">
      <alignment horizontal="center" vertical="center" wrapText="1" shrinkToFit="1"/>
    </xf>
    <xf numFmtId="0" fontId="9" fillId="3" borderId="12" xfId="133" applyFont="1" applyFill="1" applyBorder="1" applyAlignment="1">
      <alignment horizontal="left" vertical="center" wrapText="1"/>
    </xf>
    <xf numFmtId="0" fontId="9" fillId="3" borderId="12" xfId="133" applyFont="1" applyFill="1" applyBorder="1" applyAlignment="1">
      <alignment horizontal="center" vertical="center"/>
    </xf>
    <xf numFmtId="3" fontId="9" fillId="3" borderId="12" xfId="133" applyNumberFormat="1" applyFont="1" applyFill="1" applyBorder="1" applyAlignment="1">
      <alignment horizontal="center" vertical="center"/>
    </xf>
    <xf numFmtId="166" fontId="9" fillId="3" borderId="12" xfId="123" applyNumberFormat="1" applyFont="1" applyFill="1" applyBorder="1" applyAlignment="1">
      <alignment horizontal="right" vertical="center"/>
    </xf>
    <xf numFmtId="0" fontId="9" fillId="3" borderId="12" xfId="133" applyFont="1" applyFill="1" applyBorder="1" applyAlignment="1">
      <alignment horizontal="right" vertical="center"/>
    </xf>
    <xf numFmtId="10" fontId="9" fillId="3" borderId="12" xfId="123" applyNumberFormat="1" applyFont="1" applyFill="1" applyBorder="1" applyAlignment="1">
      <alignment horizontal="right" vertical="center"/>
    </xf>
    <xf numFmtId="0" fontId="12" fillId="3" borderId="12" xfId="133" applyFont="1" applyFill="1" applyBorder="1" applyAlignment="1">
      <alignment horizontal="center" vertical="center"/>
    </xf>
    <xf numFmtId="0" fontId="9" fillId="3" borderId="14" xfId="0" applyFont="1" applyFill="1" applyBorder="1"/>
    <xf numFmtId="49" fontId="18" fillId="0" borderId="7" xfId="88" applyNumberFormat="1" applyFont="1" applyBorder="1" applyAlignment="1">
      <alignment horizontal="center" vertical="center" wrapText="1"/>
    </xf>
    <xf numFmtId="1" fontId="11" fillId="2" borderId="7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1" fontId="11" fillId="2" borderId="5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4" fontId="9" fillId="0" borderId="5" xfId="0" applyNumberFormat="1" applyFont="1" applyBorder="1" applyAlignment="1">
      <alignment horizontal="center" vertical="center"/>
    </xf>
    <xf numFmtId="49" fontId="18" fillId="0" borderId="5" xfId="88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4" fontId="9" fillId="3" borderId="14" xfId="0" applyNumberFormat="1" applyFont="1" applyFill="1" applyBorder="1" applyAlignment="1">
      <alignment horizontal="center" vertical="center"/>
    </xf>
    <xf numFmtId="0" fontId="11" fillId="0" borderId="5" xfId="122" applyFont="1" applyBorder="1" applyAlignment="1">
      <alignment horizontal="center" vertical="center" wrapText="1" shrinkToFit="1"/>
    </xf>
    <xf numFmtId="10" fontId="9" fillId="3" borderId="12" xfId="133" applyNumberFormat="1" applyFont="1" applyFill="1" applyBorder="1" applyAlignment="1">
      <alignment horizontal="center" vertical="center"/>
    </xf>
    <xf numFmtId="0" fontId="9" fillId="3" borderId="12" xfId="133" applyFont="1" applyFill="1" applyBorder="1" applyAlignment="1">
      <alignment horizontal="left" vertical="center"/>
    </xf>
    <xf numFmtId="0" fontId="9" fillId="3" borderId="19" xfId="133" applyFont="1" applyFill="1" applyBorder="1" applyAlignment="1">
      <alignment horizontal="center" vertical="center"/>
    </xf>
    <xf numFmtId="0" fontId="8" fillId="0" borderId="5" xfId="0" applyFont="1" applyBorder="1" applyAlignment="1" applyProtection="1">
      <alignment horizontal="center" vertical="center" wrapText="1" shrinkToFit="1"/>
      <protection locked="0"/>
    </xf>
    <xf numFmtId="0" fontId="8" fillId="0" borderId="5" xfId="0" applyFont="1" applyBorder="1" applyAlignment="1" applyProtection="1">
      <alignment horizontal="left" vertical="center" wrapText="1" shrinkToFit="1"/>
      <protection locked="0"/>
    </xf>
    <xf numFmtId="0" fontId="11" fillId="0" borderId="5" xfId="0" applyFont="1" applyBorder="1" applyAlignment="1">
      <alignment horizontal="center" vertical="center" wrapText="1"/>
    </xf>
    <xf numFmtId="0" fontId="8" fillId="0" borderId="5" xfId="0" applyFont="1" applyBorder="1" applyAlignment="1" applyProtection="1">
      <alignment horizontal="center" vertical="center" shrinkToFit="1"/>
      <protection locked="0"/>
    </xf>
    <xf numFmtId="1" fontId="9" fillId="0" borderId="5" xfId="0" applyNumberFormat="1" applyFont="1" applyBorder="1" applyAlignment="1" applyProtection="1">
      <alignment horizontal="center" vertical="center" shrinkToFit="1"/>
      <protection locked="0"/>
    </xf>
    <xf numFmtId="3" fontId="9" fillId="0" borderId="5" xfId="0" applyNumberFormat="1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49" fontId="9" fillId="0" borderId="10" xfId="0" applyNumberFormat="1" applyFont="1" applyBorder="1" applyAlignment="1" applyProtection="1">
      <alignment horizontal="center" vertical="center" wrapText="1" shrinkToFit="1"/>
      <protection locked="0"/>
    </xf>
    <xf numFmtId="4" fontId="8" fillId="0" borderId="5" xfId="0" applyNumberFormat="1" applyFont="1" applyBorder="1" applyAlignment="1" applyProtection="1">
      <alignment horizontal="center" vertical="center" shrinkToFit="1"/>
      <protection locked="0"/>
    </xf>
    <xf numFmtId="166" fontId="9" fillId="3" borderId="12" xfId="125" applyNumberFormat="1" applyFont="1" applyFill="1" applyBorder="1" applyAlignment="1">
      <alignment horizontal="right" vertical="center"/>
    </xf>
    <xf numFmtId="0" fontId="9" fillId="0" borderId="5" xfId="0" applyFont="1" applyBorder="1" applyAlignment="1" applyProtection="1">
      <alignment horizontal="left" vertical="center" wrapText="1" shrinkToFit="1"/>
      <protection locked="0"/>
    </xf>
    <xf numFmtId="3" fontId="9" fillId="0" borderId="5" xfId="0" applyNumberFormat="1" applyFont="1" applyBorder="1" applyAlignment="1" applyProtection="1">
      <alignment horizontal="center" vertical="center" shrinkToFit="1"/>
      <protection locked="0"/>
    </xf>
    <xf numFmtId="0" fontId="8" fillId="2" borderId="5" xfId="0" applyFont="1" applyFill="1" applyBorder="1" applyAlignment="1" applyProtection="1">
      <alignment horizontal="center" vertical="center" shrinkToFit="1"/>
      <protection locked="0"/>
    </xf>
    <xf numFmtId="0" fontId="11" fillId="0" borderId="5" xfId="0" applyFont="1" applyBorder="1" applyAlignment="1">
      <alignment horizontal="center" vertical="center" wrapText="1" shrinkToFit="1"/>
    </xf>
    <xf numFmtId="9" fontId="8" fillId="2" borderId="5" xfId="0" applyNumberFormat="1" applyFont="1" applyFill="1" applyBorder="1" applyAlignment="1" applyProtection="1">
      <alignment horizontal="center" vertical="center" shrinkToFit="1"/>
      <protection locked="0"/>
    </xf>
    <xf numFmtId="0" fontId="9" fillId="2" borderId="5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3" fontId="11" fillId="2" borderId="5" xfId="0" applyNumberFormat="1" applyFont="1" applyFill="1" applyBorder="1" applyAlignment="1">
      <alignment horizontal="center" vertical="center" wrapText="1"/>
    </xf>
    <xf numFmtId="4" fontId="8" fillId="0" borderId="5" xfId="33" applyNumberFormat="1" applyFont="1" applyBorder="1" applyAlignment="1">
      <alignment vertical="center" wrapText="1"/>
    </xf>
    <xf numFmtId="0" fontId="8" fillId="0" borderId="5" xfId="0" applyFont="1" applyBorder="1"/>
    <xf numFmtId="4" fontId="8" fillId="2" borderId="5" xfId="0" applyNumberFormat="1" applyFont="1" applyFill="1" applyBorder="1" applyAlignment="1">
      <alignment vertical="center" wrapText="1"/>
    </xf>
    <xf numFmtId="4" fontId="8" fillId="0" borderId="5" xfId="33" applyNumberFormat="1" applyFont="1" applyBorder="1" applyAlignment="1">
      <alignment horizontal="center" vertical="center" wrapText="1"/>
    </xf>
    <xf numFmtId="9" fontId="8" fillId="0" borderId="5" xfId="33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4" fontId="9" fillId="0" borderId="13" xfId="0" applyNumberFormat="1" applyFont="1" applyBorder="1" applyAlignment="1">
      <alignment horizontal="center"/>
    </xf>
    <xf numFmtId="0" fontId="18" fillId="0" borderId="9" xfId="0" applyFont="1" applyBorder="1" applyAlignment="1">
      <alignment horizontal="center" vertical="center" wrapText="1"/>
    </xf>
    <xf numFmtId="0" fontId="9" fillId="0" borderId="9" xfId="122" applyFont="1" applyBorder="1" applyAlignment="1" applyProtection="1">
      <alignment horizontal="left" vertical="center" wrapText="1" shrinkToFit="1"/>
      <protection locked="0"/>
    </xf>
    <xf numFmtId="0" fontId="8" fillId="2" borderId="9" xfId="122" applyFont="1" applyFill="1" applyBorder="1" applyAlignment="1" applyProtection="1">
      <alignment horizontal="left" vertical="center" wrapText="1" shrinkToFit="1"/>
      <protection locked="0"/>
    </xf>
    <xf numFmtId="0" fontId="8" fillId="2" borderId="9" xfId="122" applyFont="1" applyFill="1" applyBorder="1" applyAlignment="1" applyProtection="1">
      <alignment horizontal="center" vertical="center" wrapText="1" shrinkToFit="1"/>
      <protection locked="0"/>
    </xf>
    <xf numFmtId="3" fontId="9" fillId="2" borderId="9" xfId="122" applyNumberFormat="1" applyFont="1" applyFill="1" applyBorder="1" applyAlignment="1">
      <alignment horizontal="center" vertical="center" shrinkToFit="1"/>
    </xf>
    <xf numFmtId="0" fontId="8" fillId="2" borderId="9" xfId="122" applyFont="1" applyFill="1" applyBorder="1" applyAlignment="1">
      <alignment horizontal="center" vertical="center" shrinkToFit="1"/>
    </xf>
    <xf numFmtId="3" fontId="9" fillId="0" borderId="9" xfId="122" applyNumberFormat="1" applyFont="1" applyBorder="1" applyAlignment="1">
      <alignment horizontal="center" vertical="center" shrinkToFit="1"/>
    </xf>
    <xf numFmtId="0" fontId="8" fillId="2" borderId="9" xfId="122" applyFont="1" applyFill="1" applyBorder="1" applyAlignment="1">
      <alignment horizontal="center" vertical="center" wrapText="1" shrinkToFit="1"/>
    </xf>
    <xf numFmtId="49" fontId="18" fillId="0" borderId="17" xfId="0" applyNumberFormat="1" applyFont="1" applyBorder="1" applyAlignment="1">
      <alignment horizontal="center" vertical="center" wrapText="1"/>
    </xf>
    <xf numFmtId="166" fontId="8" fillId="0" borderId="9" xfId="123" applyNumberFormat="1" applyFont="1" applyFill="1" applyBorder="1" applyAlignment="1">
      <alignment horizontal="right" vertical="center" shrinkToFit="1"/>
    </xf>
    <xf numFmtId="44" fontId="8" fillId="2" borderId="24" xfId="123" applyFont="1" applyFill="1" applyBorder="1" applyAlignment="1" applyProtection="1">
      <alignment horizontal="center" vertical="center" wrapText="1" shrinkToFit="1"/>
    </xf>
    <xf numFmtId="0" fontId="9" fillId="0" borderId="12" xfId="122" applyFont="1" applyBorder="1" applyAlignment="1">
      <alignment horizontal="center" vertical="center" wrapText="1"/>
    </xf>
    <xf numFmtId="3" fontId="9" fillId="0" borderId="12" xfId="122" applyNumberFormat="1" applyFont="1" applyBorder="1" applyAlignment="1">
      <alignment horizontal="center" vertical="center" wrapText="1"/>
    </xf>
    <xf numFmtId="0" fontId="9" fillId="2" borderId="12" xfId="122" applyFont="1" applyFill="1" applyBorder="1" applyAlignment="1">
      <alignment horizontal="center" vertical="center" wrapText="1"/>
    </xf>
    <xf numFmtId="44" fontId="11" fillId="0" borderId="12" xfId="123" applyFont="1" applyFill="1" applyBorder="1" applyAlignment="1" applyProtection="1">
      <alignment horizontal="center" vertical="center" wrapText="1"/>
      <protection locked="0"/>
    </xf>
    <xf numFmtId="166" fontId="9" fillId="2" borderId="12" xfId="123" applyNumberFormat="1" applyFont="1" applyFill="1" applyBorder="1" applyAlignment="1">
      <alignment horizontal="right" vertical="center" wrapText="1"/>
    </xf>
    <xf numFmtId="10" fontId="9" fillId="2" borderId="12" xfId="122" applyNumberFormat="1" applyFont="1" applyFill="1" applyBorder="1" applyAlignment="1">
      <alignment horizontal="center" vertical="center" wrapText="1"/>
    </xf>
    <xf numFmtId="44" fontId="11" fillId="0" borderId="12" xfId="122" applyNumberFormat="1" applyFont="1" applyBorder="1" applyAlignment="1" applyProtection="1">
      <alignment horizontal="center" vertical="center" wrapText="1"/>
      <protection locked="0"/>
    </xf>
    <xf numFmtId="44" fontId="9" fillId="0" borderId="12" xfId="122" applyNumberFormat="1" applyFont="1" applyBorder="1" applyAlignment="1">
      <alignment horizontal="center" vertical="center"/>
    </xf>
    <xf numFmtId="0" fontId="9" fillId="0" borderId="7" xfId="122" applyFont="1" applyBorder="1" applyAlignment="1" applyProtection="1">
      <alignment horizontal="left" vertical="center" wrapText="1" shrinkToFit="1"/>
      <protection locked="0"/>
    </xf>
    <xf numFmtId="0" fontId="8" fillId="0" borderId="8" xfId="122" applyFont="1" applyBorder="1" applyAlignment="1" applyProtection="1">
      <alignment horizontal="center" vertical="center" wrapText="1" shrinkToFit="1"/>
      <protection locked="0"/>
    </xf>
    <xf numFmtId="0" fontId="11" fillId="0" borderId="7" xfId="122" applyFont="1" applyBorder="1" applyAlignment="1">
      <alignment horizontal="center" wrapText="1"/>
    </xf>
    <xf numFmtId="0" fontId="8" fillId="0" borderId="7" xfId="122" applyFont="1" applyBorder="1" applyAlignment="1">
      <alignment horizontal="center" vertical="center"/>
    </xf>
    <xf numFmtId="0" fontId="8" fillId="2" borderId="4" xfId="122" applyFont="1" applyFill="1" applyBorder="1" applyAlignment="1" applyProtection="1">
      <alignment horizontal="center" vertical="center" shrinkToFit="1"/>
      <protection locked="0"/>
    </xf>
    <xf numFmtId="167" fontId="9" fillId="0" borderId="7" xfId="122" applyNumberFormat="1" applyFont="1" applyBorder="1" applyAlignment="1" applyProtection="1">
      <alignment horizontal="center" vertical="center" shrinkToFit="1"/>
      <protection locked="0"/>
    </xf>
    <xf numFmtId="0" fontId="11" fillId="0" borderId="7" xfId="122" applyFont="1" applyBorder="1" applyAlignment="1">
      <alignment horizontal="center" vertical="center" wrapText="1" shrinkToFit="1"/>
    </xf>
    <xf numFmtId="0" fontId="8" fillId="0" borderId="7" xfId="122" applyFont="1" applyBorder="1" applyAlignment="1">
      <alignment horizontal="center"/>
    </xf>
    <xf numFmtId="49" fontId="8" fillId="2" borderId="7" xfId="122" applyNumberFormat="1" applyFont="1" applyFill="1" applyBorder="1" applyAlignment="1" applyProtection="1">
      <alignment horizontal="center" vertical="center" shrinkToFit="1"/>
      <protection locked="0"/>
    </xf>
    <xf numFmtId="166" fontId="8" fillId="0" borderId="7" xfId="123" applyNumberFormat="1" applyFont="1" applyFill="1" applyBorder="1" applyAlignment="1" applyProtection="1">
      <alignment horizontal="right" vertical="center" shrinkToFit="1"/>
      <protection locked="0"/>
    </xf>
    <xf numFmtId="10" fontId="8" fillId="2" borderId="7" xfId="122" applyNumberFormat="1" applyFont="1" applyFill="1" applyBorder="1" applyAlignment="1" applyProtection="1">
      <alignment horizontal="center" vertical="center" shrinkToFit="1"/>
      <protection locked="0"/>
    </xf>
    <xf numFmtId="44" fontId="8" fillId="0" borderId="7" xfId="123" applyFont="1" applyFill="1" applyBorder="1" applyAlignment="1" applyProtection="1">
      <alignment horizontal="center" vertical="center" wrapText="1" shrinkToFit="1"/>
    </xf>
    <xf numFmtId="0" fontId="8" fillId="0" borderId="7" xfId="122" applyFont="1" applyBorder="1" applyAlignment="1" applyProtection="1">
      <alignment horizontal="center" vertical="center" wrapText="1" shrinkToFit="1"/>
      <protection locked="0"/>
    </xf>
    <xf numFmtId="0" fontId="8" fillId="0" borderId="7" xfId="122" applyFont="1" applyBorder="1" applyAlignment="1" applyProtection="1">
      <alignment horizontal="center" vertical="center" shrinkToFit="1"/>
      <protection locked="0"/>
    </xf>
    <xf numFmtId="3" fontId="9" fillId="0" borderId="7" xfId="122" applyNumberFormat="1" applyFont="1" applyBorder="1" applyAlignment="1" applyProtection="1">
      <alignment horizontal="center" vertical="center" shrinkToFit="1"/>
      <protection locked="0"/>
    </xf>
    <xf numFmtId="0" fontId="8" fillId="2" borderId="7" xfId="122" applyFont="1" applyFill="1" applyBorder="1" applyAlignment="1" applyProtection="1">
      <alignment horizontal="center" vertical="center" shrinkToFit="1"/>
      <protection locked="0"/>
    </xf>
    <xf numFmtId="3" fontId="9" fillId="0" borderId="7" xfId="122" applyNumberFormat="1" applyFont="1" applyBorder="1" applyAlignment="1">
      <alignment horizontal="center" vertical="center" shrinkToFit="1"/>
    </xf>
    <xf numFmtId="0" fontId="8" fillId="0" borderId="7" xfId="122" applyFont="1" applyBorder="1" applyAlignment="1" applyProtection="1">
      <alignment horizontal="center" vertical="center" wrapText="1"/>
      <protection locked="0"/>
    </xf>
    <xf numFmtId="0" fontId="8" fillId="2" borderId="7" xfId="122" applyFont="1" applyFill="1" applyBorder="1" applyAlignment="1">
      <alignment horizontal="center" vertical="center" shrinkToFit="1"/>
    </xf>
    <xf numFmtId="4" fontId="8" fillId="0" borderId="7" xfId="122" applyNumberFormat="1" applyFont="1" applyBorder="1" applyAlignment="1" applyProtection="1">
      <alignment horizontal="center" vertical="center" wrapText="1"/>
      <protection locked="0"/>
    </xf>
    <xf numFmtId="10" fontId="8" fillId="0" borderId="7" xfId="122" applyNumberFormat="1" applyFont="1" applyBorder="1" applyAlignment="1" applyProtection="1">
      <alignment horizontal="center" vertical="center"/>
      <protection locked="0"/>
    </xf>
    <xf numFmtId="0" fontId="8" fillId="0" borderId="7" xfId="122" applyFont="1" applyBorder="1" applyAlignment="1">
      <alignment horizontal="center" wrapText="1" shrinkToFit="1"/>
    </xf>
    <xf numFmtId="0" fontId="8" fillId="0" borderId="12" xfId="122" applyFont="1" applyBorder="1" applyAlignment="1">
      <alignment horizontal="center" vertical="center" shrinkToFit="1"/>
    </xf>
    <xf numFmtId="3" fontId="9" fillId="0" borderId="12" xfId="122" applyNumberFormat="1" applyFont="1" applyBorder="1" applyAlignment="1">
      <alignment horizontal="center" vertical="center" shrinkToFit="1"/>
    </xf>
    <xf numFmtId="0" fontId="8" fillId="2" borderId="12" xfId="122" applyFont="1" applyFill="1" applyBorder="1" applyAlignment="1">
      <alignment horizontal="center" vertical="center" shrinkToFit="1"/>
    </xf>
    <xf numFmtId="0" fontId="11" fillId="0" borderId="12" xfId="122" applyFont="1" applyBorder="1" applyAlignment="1">
      <alignment horizontal="center" vertical="center" wrapText="1" shrinkToFit="1"/>
    </xf>
    <xf numFmtId="166" fontId="8" fillId="2" borderId="12" xfId="123" applyNumberFormat="1" applyFont="1" applyFill="1" applyBorder="1" applyAlignment="1">
      <alignment horizontal="right" vertical="center" shrinkToFit="1"/>
    </xf>
    <xf numFmtId="10" fontId="8" fillId="2" borderId="12" xfId="122" applyNumberFormat="1" applyFont="1" applyFill="1" applyBorder="1" applyAlignment="1">
      <alignment horizontal="center" vertical="center" shrinkToFit="1"/>
    </xf>
    <xf numFmtId="44" fontId="11" fillId="0" borderId="12" xfId="122" applyNumberFormat="1" applyFont="1" applyBorder="1" applyAlignment="1">
      <alignment horizontal="center" shrinkToFit="1"/>
    </xf>
    <xf numFmtId="0" fontId="8" fillId="0" borderId="9" xfId="122" applyFont="1" applyBorder="1" applyAlignment="1" applyProtection="1">
      <alignment horizontal="center" vertical="center" wrapText="1"/>
      <protection locked="0"/>
    </xf>
    <xf numFmtId="0" fontId="8" fillId="0" borderId="9" xfId="122" applyFont="1" applyBorder="1" applyAlignment="1" applyProtection="1">
      <alignment horizontal="center" vertical="center" wrapText="1" shrinkToFit="1"/>
      <protection locked="0"/>
    </xf>
    <xf numFmtId="1" fontId="9" fillId="0" borderId="9" xfId="122" applyNumberFormat="1" applyFont="1" applyBorder="1" applyAlignment="1" applyProtection="1">
      <alignment horizontal="center" vertical="center" wrapText="1"/>
      <protection locked="0"/>
    </xf>
    <xf numFmtId="0" fontId="11" fillId="0" borderId="9" xfId="122" applyFont="1" applyBorder="1" applyAlignment="1">
      <alignment horizontal="center" vertical="center" wrapText="1" shrinkToFit="1"/>
    </xf>
    <xf numFmtId="166" fontId="8" fillId="0" borderId="9" xfId="123" applyNumberFormat="1" applyFont="1" applyFill="1" applyBorder="1" applyAlignment="1" applyProtection="1">
      <alignment horizontal="right" vertical="center" shrinkToFit="1"/>
      <protection locked="0"/>
    </xf>
    <xf numFmtId="0" fontId="8" fillId="0" borderId="9" xfId="122" applyFont="1" applyBorder="1" applyAlignment="1">
      <alignment horizontal="center" wrapText="1" shrinkToFit="1"/>
    </xf>
    <xf numFmtId="4" fontId="8" fillId="0" borderId="9" xfId="122" applyNumberFormat="1" applyFont="1" applyBorder="1" applyAlignment="1" applyProtection="1">
      <alignment horizontal="center" vertical="center" wrapText="1"/>
      <protection locked="0"/>
    </xf>
    <xf numFmtId="4" fontId="9" fillId="9" borderId="4" xfId="1" applyNumberFormat="1" applyFont="1" applyFill="1" applyBorder="1" applyAlignment="1" applyProtection="1">
      <alignment horizontal="left" vertical="center" wrapText="1" indent="1"/>
      <protection locked="0"/>
    </xf>
    <xf numFmtId="4" fontId="8" fillId="0" borderId="4" xfId="0" applyNumberFormat="1" applyFont="1" applyBorder="1" applyAlignment="1">
      <alignment horizontal="center" vertical="center" wrapText="1"/>
    </xf>
    <xf numFmtId="0" fontId="8" fillId="0" borderId="9" xfId="0" applyFont="1" applyBorder="1" applyAlignment="1" applyProtection="1">
      <alignment horizontal="center" vertical="center" wrapText="1" shrinkToFit="1"/>
      <protection locked="0"/>
    </xf>
    <xf numFmtId="0" fontId="8" fillId="0" borderId="9" xfId="0" applyFont="1" applyBorder="1" applyAlignment="1" applyProtection="1">
      <alignment horizontal="left" vertical="center" wrapText="1" shrinkToFit="1"/>
      <protection locked="0"/>
    </xf>
    <xf numFmtId="0" fontId="8" fillId="0" borderId="9" xfId="0" applyFont="1" applyBorder="1" applyAlignment="1" applyProtection="1">
      <alignment horizontal="center" vertical="center" shrinkToFit="1"/>
      <protection locked="0"/>
    </xf>
    <xf numFmtId="1" fontId="9" fillId="0" borderId="9" xfId="0" applyNumberFormat="1" applyFont="1" applyBorder="1" applyAlignment="1" applyProtection="1">
      <alignment horizontal="center" vertical="center" shrinkToFit="1"/>
      <protection locked="0"/>
    </xf>
    <xf numFmtId="3" fontId="9" fillId="0" borderId="9" xfId="0" applyNumberFormat="1" applyFont="1" applyBorder="1" applyAlignment="1">
      <alignment horizontal="center" vertical="center" shrinkToFit="1"/>
    </xf>
    <xf numFmtId="0" fontId="8" fillId="0" borderId="9" xfId="0" applyFont="1" applyBorder="1" applyAlignment="1">
      <alignment horizontal="left" vertical="center" wrapText="1" shrinkToFit="1"/>
    </xf>
    <xf numFmtId="49" fontId="9" fillId="0" borderId="24" xfId="0" applyNumberFormat="1" applyFont="1" applyBorder="1" applyAlignment="1" applyProtection="1">
      <alignment horizontal="center" vertical="center" wrapText="1" shrinkToFit="1"/>
      <protection locked="0"/>
    </xf>
    <xf numFmtId="4" fontId="8" fillId="0" borderId="9" xfId="0" applyNumberFormat="1" applyFont="1" applyBorder="1" applyAlignment="1" applyProtection="1">
      <alignment horizontal="center" vertical="center" shrinkToFit="1"/>
      <protection locked="0"/>
    </xf>
    <xf numFmtId="0" fontId="9" fillId="0" borderId="12" xfId="7" applyFont="1" applyBorder="1" applyAlignment="1">
      <alignment horizontal="left" vertical="center" wrapText="1"/>
    </xf>
    <xf numFmtId="0" fontId="9" fillId="0" borderId="7" xfId="10" applyFont="1" applyBorder="1" applyAlignment="1" applyProtection="1">
      <alignment horizontal="left" vertical="center" wrapText="1" shrinkToFit="1"/>
      <protection locked="0"/>
    </xf>
    <xf numFmtId="3" fontId="9" fillId="0" borderId="7" xfId="10" applyNumberFormat="1" applyFont="1" applyBorder="1" applyAlignment="1" applyProtection="1">
      <alignment horizontal="center" vertical="center" shrinkToFit="1"/>
      <protection locked="0"/>
    </xf>
    <xf numFmtId="3" fontId="9" fillId="0" borderId="7" xfId="10" applyNumberFormat="1" applyFont="1" applyBorder="1" applyAlignment="1">
      <alignment horizontal="center" vertical="center" shrinkToFit="1"/>
    </xf>
    <xf numFmtId="0" fontId="11" fillId="0" borderId="7" xfId="10" applyFont="1" applyBorder="1" applyAlignment="1">
      <alignment horizontal="center" vertical="center" wrapText="1" shrinkToFit="1"/>
    </xf>
    <xf numFmtId="0" fontId="9" fillId="0" borderId="12" xfId="10" applyFont="1" applyBorder="1" applyAlignment="1">
      <alignment horizontal="center" vertical="center" wrapText="1"/>
    </xf>
    <xf numFmtId="3" fontId="9" fillId="0" borderId="12" xfId="10" applyNumberFormat="1" applyFont="1" applyBorder="1" applyAlignment="1">
      <alignment horizontal="center" vertical="center" wrapText="1"/>
    </xf>
    <xf numFmtId="0" fontId="9" fillId="2" borderId="12" xfId="10" applyFont="1" applyFill="1" applyBorder="1" applyAlignment="1">
      <alignment horizontal="center" vertical="center" wrapText="1"/>
    </xf>
    <xf numFmtId="44" fontId="9" fillId="2" borderId="12" xfId="125" applyFont="1" applyFill="1" applyBorder="1" applyAlignment="1">
      <alignment horizontal="right" vertical="center" wrapText="1"/>
    </xf>
    <xf numFmtId="0" fontId="9" fillId="0" borderId="12" xfId="10" applyFont="1" applyBorder="1" applyAlignment="1">
      <alignment horizontal="right" vertical="center" wrapText="1"/>
    </xf>
    <xf numFmtId="10" fontId="9" fillId="0" borderId="12" xfId="125" applyNumberFormat="1" applyFont="1" applyFill="1" applyBorder="1" applyAlignment="1" applyProtection="1">
      <alignment horizontal="right" vertical="center" wrapText="1"/>
      <protection locked="0"/>
    </xf>
    <xf numFmtId="44" fontId="9" fillId="0" borderId="12" xfId="10" applyNumberFormat="1" applyFont="1" applyBorder="1" applyAlignment="1">
      <alignment horizontal="center" vertical="center"/>
    </xf>
    <xf numFmtId="0" fontId="9" fillId="0" borderId="9" xfId="0" applyFont="1" applyBorder="1" applyAlignment="1" applyProtection="1">
      <alignment horizontal="left" vertical="center" wrapText="1" shrinkToFit="1"/>
      <protection locked="0"/>
    </xf>
    <xf numFmtId="3" fontId="9" fillId="0" borderId="9" xfId="0" applyNumberFormat="1" applyFont="1" applyBorder="1" applyAlignment="1" applyProtection="1">
      <alignment horizontal="center" vertical="center" shrinkToFit="1"/>
      <protection locked="0"/>
    </xf>
    <xf numFmtId="0" fontId="8" fillId="2" borderId="9" xfId="0" applyFont="1" applyFill="1" applyBorder="1" applyAlignment="1" applyProtection="1">
      <alignment horizontal="center" vertical="center" shrinkToFit="1"/>
      <protection locked="0"/>
    </xf>
    <xf numFmtId="0" fontId="11" fillId="0" borderId="9" xfId="0" applyFont="1" applyBorder="1" applyAlignment="1">
      <alignment horizontal="center" vertical="center" wrapText="1" shrinkToFit="1"/>
    </xf>
    <xf numFmtId="9" fontId="8" fillId="2" borderId="9" xfId="0" applyNumberFormat="1" applyFont="1" applyFill="1" applyBorder="1" applyAlignment="1" applyProtection="1">
      <alignment horizontal="center" vertical="center" shrinkToFit="1"/>
      <protection locked="0"/>
    </xf>
    <xf numFmtId="4" fontId="8" fillId="2" borderId="7" xfId="0" applyNumberFormat="1" applyFont="1" applyFill="1" applyBorder="1" applyAlignment="1" applyProtection="1">
      <alignment horizontal="right" vertical="center" shrinkToFit="1"/>
      <protection locked="0"/>
    </xf>
    <xf numFmtId="44" fontId="8" fillId="2" borderId="7" xfId="128" applyFont="1" applyFill="1" applyBorder="1" applyAlignment="1" applyProtection="1">
      <alignment horizontal="right" vertical="center" shrinkToFit="1"/>
      <protection locked="0"/>
    </xf>
    <xf numFmtId="10" fontId="8" fillId="2" borderId="7" xfId="128" applyNumberFormat="1" applyFont="1" applyFill="1" applyBorder="1" applyAlignment="1" applyProtection="1">
      <alignment horizontal="right" vertical="center" shrinkToFit="1"/>
      <protection locked="0"/>
    </xf>
    <xf numFmtId="0" fontId="18" fillId="0" borderId="7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3" fontId="11" fillId="2" borderId="9" xfId="0" applyNumberFormat="1" applyFont="1" applyFill="1" applyBorder="1" applyAlignment="1">
      <alignment horizontal="center" vertical="center" wrapText="1"/>
    </xf>
    <xf numFmtId="4" fontId="8" fillId="0" borderId="9" xfId="33" applyNumberFormat="1" applyFont="1" applyBorder="1" applyAlignment="1">
      <alignment vertical="center" wrapText="1"/>
    </xf>
    <xf numFmtId="0" fontId="8" fillId="0" borderId="9" xfId="0" applyFont="1" applyBorder="1"/>
    <xf numFmtId="4" fontId="8" fillId="2" borderId="9" xfId="0" applyNumberFormat="1" applyFont="1" applyFill="1" applyBorder="1" applyAlignment="1">
      <alignment vertical="center" wrapText="1"/>
    </xf>
    <xf numFmtId="4" fontId="8" fillId="0" borderId="9" xfId="33" applyNumberFormat="1" applyFont="1" applyBorder="1" applyAlignment="1">
      <alignment horizontal="center" vertical="center" wrapText="1"/>
    </xf>
    <xf numFmtId="9" fontId="8" fillId="0" borderId="9" xfId="33" applyNumberFormat="1" applyFont="1" applyBorder="1" applyAlignment="1">
      <alignment horizontal="center" vertical="center" wrapText="1"/>
    </xf>
    <xf numFmtId="44" fontId="9" fillId="0" borderId="12" xfId="1" applyFont="1" applyFill="1" applyBorder="1" applyAlignment="1" applyProtection="1">
      <alignment horizontal="center" vertical="center" wrapText="1"/>
      <protection locked="0"/>
    </xf>
    <xf numFmtId="44" fontId="9" fillId="0" borderId="22" xfId="0" applyNumberFormat="1" applyFont="1" applyBorder="1" applyAlignment="1">
      <alignment vertical="center"/>
    </xf>
    <xf numFmtId="0" fontId="9" fillId="0" borderId="0" xfId="7" applyFont="1" applyAlignment="1">
      <alignment vertical="center"/>
    </xf>
    <xf numFmtId="0" fontId="9" fillId="3" borderId="12" xfId="7" applyFont="1" applyFill="1" applyBorder="1" applyAlignment="1">
      <alignment vertical="center"/>
    </xf>
    <xf numFmtId="0" fontId="9" fillId="3" borderId="22" xfId="7" applyFont="1" applyFill="1" applyBorder="1" applyAlignment="1">
      <alignment vertical="center"/>
    </xf>
    <xf numFmtId="0" fontId="8" fillId="0" borderId="7" xfId="10" applyBorder="1" applyAlignment="1" applyProtection="1">
      <alignment horizontal="center" vertical="center" wrapText="1" shrinkToFit="1"/>
      <protection locked="0"/>
    </xf>
    <xf numFmtId="0" fontId="8" fillId="2" borderId="7" xfId="10" applyFill="1" applyBorder="1" applyAlignment="1" applyProtection="1">
      <alignment horizontal="center" vertical="center" shrinkToFit="1"/>
      <protection locked="0"/>
    </xf>
    <xf numFmtId="44" fontId="8" fillId="0" borderId="7" xfId="125" applyFill="1" applyBorder="1" applyAlignment="1" applyProtection="1">
      <alignment horizontal="right" vertical="center" shrinkToFit="1"/>
      <protection locked="0"/>
    </xf>
    <xf numFmtId="10" fontId="8" fillId="2" borderId="7" xfId="10" applyNumberFormat="1" applyFill="1" applyBorder="1" applyAlignment="1" applyProtection="1">
      <alignment horizontal="center" vertical="center" shrinkToFit="1"/>
      <protection locked="0"/>
    </xf>
    <xf numFmtId="44" fontId="8" fillId="0" borderId="8" xfId="125" applyFill="1" applyBorder="1" applyAlignment="1" applyProtection="1">
      <alignment horizontal="center" vertical="center" wrapText="1" shrinkToFit="1"/>
    </xf>
    <xf numFmtId="44" fontId="8" fillId="0" borderId="23" xfId="125" applyFill="1" applyBorder="1" applyAlignment="1" applyProtection="1">
      <alignment horizontal="center" vertical="center" wrapText="1" shrinkToFit="1"/>
    </xf>
    <xf numFmtId="44" fontId="8" fillId="0" borderId="24" xfId="125" applyFill="1" applyBorder="1" applyAlignment="1" applyProtection="1">
      <alignment horizontal="center" vertical="center" wrapText="1" shrinkToFit="1"/>
    </xf>
    <xf numFmtId="0" fontId="9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49" fontId="8" fillId="3" borderId="0" xfId="0" applyNumberFormat="1" applyFont="1" applyFill="1"/>
    <xf numFmtId="0" fontId="9" fillId="3" borderId="0" xfId="0" applyFont="1" applyFill="1" applyAlignment="1">
      <alignment horizontal="center"/>
    </xf>
    <xf numFmtId="0" fontId="9" fillId="5" borderId="0" xfId="0" applyFont="1" applyFill="1" applyAlignment="1">
      <alignment vertical="center"/>
    </xf>
    <xf numFmtId="0" fontId="8" fillId="5" borderId="0" xfId="0" applyFont="1" applyFill="1" applyAlignment="1">
      <alignment horizontal="center" vertical="center"/>
    </xf>
    <xf numFmtId="49" fontId="9" fillId="5" borderId="0" xfId="0" applyNumberFormat="1" applyFont="1" applyFill="1" applyAlignment="1">
      <alignment vertical="center"/>
    </xf>
    <xf numFmtId="0" fontId="9" fillId="5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vertical="center"/>
    </xf>
    <xf numFmtId="49" fontId="8" fillId="5" borderId="0" xfId="0" applyNumberFormat="1" applyFont="1" applyFill="1" applyAlignment="1">
      <alignment vertical="center"/>
    </xf>
    <xf numFmtId="0" fontId="9" fillId="5" borderId="0" xfId="0" applyFont="1" applyFill="1" applyAlignment="1">
      <alignment horizontal="center" vertical="center"/>
    </xf>
    <xf numFmtId="0" fontId="9" fillId="6" borderId="0" xfId="0" applyFont="1" applyFill="1" applyAlignment="1">
      <alignment vertical="center"/>
    </xf>
    <xf numFmtId="0" fontId="9" fillId="6" borderId="0" xfId="0" applyFont="1" applyFill="1" applyAlignment="1">
      <alignment horizontal="center" vertical="center"/>
    </xf>
    <xf numFmtId="49" fontId="9" fillId="6" borderId="0" xfId="0" applyNumberFormat="1" applyFont="1" applyFill="1" applyAlignment="1">
      <alignment vertical="center"/>
    </xf>
    <xf numFmtId="0" fontId="9" fillId="0" borderId="5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2" borderId="0" xfId="0" applyFont="1" applyFill="1" applyAlignment="1">
      <alignment horizontal="center" vertical="center" wrapText="1"/>
    </xf>
    <xf numFmtId="49" fontId="8" fillId="0" borderId="0" xfId="0" applyNumberFormat="1" applyFont="1"/>
    <xf numFmtId="10" fontId="8" fillId="0" borderId="0" xfId="0" applyNumberFormat="1" applyFont="1"/>
    <xf numFmtId="0" fontId="9" fillId="0" borderId="0" xfId="0" applyFont="1" applyAlignment="1">
      <alignment horizontal="center"/>
    </xf>
    <xf numFmtId="10" fontId="8" fillId="2" borderId="7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9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5" xfId="122" applyNumberFormat="1" applyFont="1" applyFill="1" applyBorder="1" applyAlignment="1" applyProtection="1">
      <alignment horizontal="center" vertical="center" shrinkToFit="1"/>
      <protection locked="0"/>
    </xf>
    <xf numFmtId="10" fontId="8" fillId="2" borderId="1" xfId="122" applyNumberFormat="1" applyFont="1" applyFill="1" applyBorder="1" applyAlignment="1" applyProtection="1">
      <alignment horizontal="center" vertical="center" shrinkToFit="1"/>
      <protection locked="0"/>
    </xf>
    <xf numFmtId="10" fontId="8" fillId="2" borderId="9" xfId="122" applyNumberFormat="1" applyFont="1" applyFill="1" applyBorder="1" applyAlignment="1" applyProtection="1">
      <alignment horizontal="center" vertical="center" shrinkToFit="1"/>
      <protection locked="0"/>
    </xf>
    <xf numFmtId="10" fontId="8" fillId="2" borderId="5" xfId="122" applyNumberFormat="1" applyFont="1" applyFill="1" applyBorder="1" applyAlignment="1" applyProtection="1">
      <alignment horizontal="center" vertical="center"/>
      <protection locked="0"/>
    </xf>
    <xf numFmtId="10" fontId="8" fillId="2" borderId="1" xfId="122" applyNumberFormat="1" applyFont="1" applyFill="1" applyBorder="1" applyAlignment="1" applyProtection="1">
      <alignment horizontal="center" vertical="center"/>
      <protection locked="0"/>
    </xf>
    <xf numFmtId="10" fontId="8" fillId="2" borderId="9" xfId="122" applyNumberFormat="1" applyFont="1" applyFill="1" applyBorder="1" applyAlignment="1" applyProtection="1">
      <alignment horizontal="center" vertical="center"/>
      <protection locked="0"/>
    </xf>
    <xf numFmtId="10" fontId="8" fillId="2" borderId="5" xfId="0" applyNumberFormat="1" applyFont="1" applyFill="1" applyBorder="1" applyAlignment="1" applyProtection="1">
      <alignment horizontal="center" vertical="center" shrinkToFit="1"/>
      <protection locked="0"/>
    </xf>
    <xf numFmtId="10" fontId="8" fillId="2" borderId="1" xfId="0" applyNumberFormat="1" applyFont="1" applyFill="1" applyBorder="1" applyAlignment="1" applyProtection="1">
      <alignment horizontal="center" vertical="center" shrinkToFit="1"/>
      <protection locked="0"/>
    </xf>
    <xf numFmtId="10" fontId="8" fillId="2" borderId="9" xfId="0" applyNumberFormat="1" applyFont="1" applyFill="1" applyBorder="1" applyAlignment="1" applyProtection="1">
      <alignment horizontal="center" vertical="center" shrinkToFit="1"/>
      <protection locked="0"/>
    </xf>
    <xf numFmtId="0" fontId="26" fillId="7" borderId="0" xfId="0" applyFont="1" applyFill="1"/>
    <xf numFmtId="0" fontId="27" fillId="7" borderId="0" xfId="0" applyFont="1" applyFill="1" applyAlignment="1">
      <alignment vertical="center"/>
    </xf>
    <xf numFmtId="0" fontId="28" fillId="0" borderId="18" xfId="0" applyFont="1" applyBorder="1" applyAlignment="1">
      <alignment horizontal="center" vertical="center" wrapText="1"/>
    </xf>
    <xf numFmtId="0" fontId="28" fillId="3" borderId="11" xfId="0" applyFont="1" applyFill="1" applyBorder="1" applyAlignment="1">
      <alignment horizontal="left" vertical="center"/>
    </xf>
    <xf numFmtId="0" fontId="26" fillId="0" borderId="7" xfId="0" applyFont="1" applyBorder="1" applyAlignment="1" applyProtection="1">
      <alignment horizontal="center" vertical="center" wrapText="1"/>
      <protection locked="0"/>
    </xf>
    <xf numFmtId="0" fontId="28" fillId="0" borderId="11" xfId="0" applyFont="1" applyBorder="1" applyAlignment="1">
      <alignment vertical="center"/>
    </xf>
    <xf numFmtId="0" fontId="26" fillId="0" borderId="5" xfId="0" applyFont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 applyProtection="1">
      <alignment horizontal="center" vertical="center" wrapText="1"/>
      <protection locked="0"/>
    </xf>
    <xf numFmtId="0" fontId="28" fillId="3" borderId="11" xfId="7" applyFont="1" applyFill="1" applyBorder="1" applyAlignment="1">
      <alignment horizontal="left" vertical="center"/>
    </xf>
    <xf numFmtId="0" fontId="28" fillId="2" borderId="5" xfId="122" applyFont="1" applyFill="1" applyBorder="1" applyAlignment="1" applyProtection="1">
      <alignment horizontal="center" vertical="center" wrapText="1" shrinkToFit="1"/>
      <protection locked="0"/>
    </xf>
    <xf numFmtId="0" fontId="28" fillId="2" borderId="1" xfId="122" applyFont="1" applyFill="1" applyBorder="1" applyAlignment="1" applyProtection="1">
      <alignment horizontal="center" vertical="center" wrapText="1" shrinkToFit="1"/>
      <protection locked="0"/>
    </xf>
    <xf numFmtId="0" fontId="28" fillId="2" borderId="9" xfId="122" applyFont="1" applyFill="1" applyBorder="1" applyAlignment="1" applyProtection="1">
      <alignment horizontal="center" vertical="center" wrapText="1" shrinkToFit="1"/>
      <protection locked="0"/>
    </xf>
    <xf numFmtId="0" fontId="28" fillId="0" borderId="11" xfId="122" applyFont="1" applyBorder="1" applyAlignment="1">
      <alignment horizontal="center" vertical="center" shrinkToFit="1"/>
    </xf>
    <xf numFmtId="0" fontId="28" fillId="0" borderId="7" xfId="122" applyFont="1" applyBorder="1" applyAlignment="1" applyProtection="1">
      <alignment horizontal="center" vertical="center" wrapText="1" shrinkToFit="1"/>
      <protection locked="0"/>
    </xf>
    <xf numFmtId="0" fontId="28" fillId="0" borderId="0" xfId="7" applyFont="1" applyAlignment="1">
      <alignment vertical="center"/>
    </xf>
    <xf numFmtId="0" fontId="29" fillId="3" borderId="0" xfId="0" applyFont="1" applyFill="1"/>
    <xf numFmtId="0" fontId="30" fillId="5" borderId="0" xfId="0" applyFont="1" applyFill="1" applyAlignment="1">
      <alignment vertical="center"/>
    </xf>
    <xf numFmtId="0" fontId="29" fillId="0" borderId="0" xfId="0" applyFont="1"/>
    <xf numFmtId="0" fontId="30" fillId="6" borderId="0" xfId="0" applyFont="1" applyFill="1" applyAlignment="1">
      <alignment vertical="center"/>
    </xf>
    <xf numFmtId="0" fontId="26" fillId="0" borderId="5" xfId="122" applyFont="1" applyBorder="1" applyAlignment="1" applyProtection="1">
      <alignment horizontal="center" vertical="center" wrapText="1"/>
      <protection locked="0"/>
    </xf>
    <xf numFmtId="0" fontId="26" fillId="0" borderId="1" xfId="122" applyFont="1" applyBorder="1" applyAlignment="1" applyProtection="1">
      <alignment horizontal="center" vertical="center" wrapText="1"/>
      <protection locked="0"/>
    </xf>
    <xf numFmtId="0" fontId="26" fillId="0" borderId="9" xfId="122" applyFont="1" applyBorder="1" applyAlignment="1" applyProtection="1">
      <alignment horizontal="center" vertical="center" wrapText="1"/>
      <protection locked="0"/>
    </xf>
    <xf numFmtId="0" fontId="28" fillId="3" borderId="11" xfId="7" applyFont="1" applyFill="1" applyBorder="1" applyAlignment="1">
      <alignment vertical="center"/>
    </xf>
    <xf numFmtId="0" fontId="26" fillId="0" borderId="5" xfId="0" applyFont="1" applyBorder="1" applyAlignment="1" applyProtection="1">
      <alignment horizontal="center" vertical="center" wrapText="1" shrinkToFit="1"/>
      <protection locked="0"/>
    </xf>
    <xf numFmtId="0" fontId="26" fillId="0" borderId="1" xfId="0" applyFont="1" applyBorder="1" applyAlignment="1" applyProtection="1">
      <alignment horizontal="center" vertical="center" wrapText="1" shrinkToFit="1"/>
      <protection locked="0"/>
    </xf>
    <xf numFmtId="0" fontId="26" fillId="0" borderId="9" xfId="0" applyFont="1" applyBorder="1" applyAlignment="1" applyProtection="1">
      <alignment horizontal="center" vertical="center" wrapText="1" shrinkToFit="1"/>
      <protection locked="0"/>
    </xf>
    <xf numFmtId="0" fontId="28" fillId="0" borderId="7" xfId="10" applyFont="1" applyBorder="1" applyAlignment="1" applyProtection="1">
      <alignment horizontal="center" vertical="center" wrapText="1" shrinkToFit="1"/>
      <protection locked="0"/>
    </xf>
    <xf numFmtId="0" fontId="28" fillId="0" borderId="11" xfId="10" applyFont="1" applyBorder="1" applyAlignment="1">
      <alignment horizontal="center" vertical="center" shrinkToFit="1"/>
    </xf>
    <xf numFmtId="0" fontId="28" fillId="0" borderId="5" xfId="0" applyFont="1" applyBorder="1" applyAlignment="1" applyProtection="1">
      <alignment horizontal="center" vertical="center" wrapText="1" shrinkToFit="1"/>
      <protection locked="0"/>
    </xf>
    <xf numFmtId="0" fontId="28" fillId="0" borderId="9" xfId="0" applyFont="1" applyBorder="1" applyAlignment="1" applyProtection="1">
      <alignment horizontal="center" vertical="center" wrapText="1" shrinkToFit="1"/>
      <protection locked="0"/>
    </xf>
    <xf numFmtId="0" fontId="28" fillId="0" borderId="0" xfId="7" applyFont="1" applyAlignment="1">
      <alignment horizontal="left" vertical="center"/>
    </xf>
    <xf numFmtId="0" fontId="28" fillId="3" borderId="3" xfId="7" applyFont="1" applyFill="1" applyBorder="1" applyAlignment="1">
      <alignment horizontal="left" vertical="center"/>
    </xf>
    <xf numFmtId="1" fontId="26" fillId="0" borderId="5" xfId="0" applyNumberFormat="1" applyFont="1" applyBorder="1" applyAlignment="1">
      <alignment horizontal="center" vertical="center" wrapText="1"/>
    </xf>
    <xf numFmtId="1" fontId="26" fillId="0" borderId="9" xfId="0" applyNumberFormat="1" applyFont="1" applyBorder="1" applyAlignment="1">
      <alignment horizontal="center" vertical="center" wrapText="1"/>
    </xf>
    <xf numFmtId="0" fontId="26" fillId="0" borderId="7" xfId="122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left" vertical="center" wrapText="1" shrinkToFit="1"/>
      <protection locked="0"/>
    </xf>
    <xf numFmtId="0" fontId="8" fillId="7" borderId="0" xfId="0" applyFont="1" applyFill="1" applyAlignment="1">
      <alignment horizontal="left"/>
    </xf>
    <xf numFmtId="0" fontId="9" fillId="0" borderId="12" xfId="0" applyFont="1" applyBorder="1" applyAlignment="1">
      <alignment horizontal="left" vertical="center" wrapText="1" shrinkToFit="1"/>
    </xf>
    <xf numFmtId="0" fontId="9" fillId="0" borderId="11" xfId="0" applyFont="1" applyBorder="1" applyAlignment="1">
      <alignment horizontal="left" vertical="center" wrapText="1" shrinkToFit="1"/>
    </xf>
    <xf numFmtId="0" fontId="9" fillId="0" borderId="12" xfId="122" applyFont="1" applyBorder="1" applyAlignment="1">
      <alignment horizontal="left" vertical="center" wrapText="1" shrinkToFit="1"/>
    </xf>
    <xf numFmtId="0" fontId="9" fillId="0" borderId="12" xfId="10" applyFont="1" applyBorder="1" applyAlignment="1">
      <alignment horizontal="left" vertical="center" wrapText="1" shrinkToFit="1"/>
    </xf>
    <xf numFmtId="0" fontId="9" fillId="0" borderId="26" xfId="0" applyFont="1" applyBorder="1" applyAlignment="1">
      <alignment vertical="center" wrapText="1"/>
    </xf>
    <xf numFmtId="4" fontId="9" fillId="4" borderId="9" xfId="122" applyNumberFormat="1" applyFont="1" applyFill="1" applyBorder="1" applyAlignment="1">
      <alignment vertical="center"/>
    </xf>
    <xf numFmtId="4" fontId="9" fillId="4" borderId="5" xfId="122" applyNumberFormat="1" applyFont="1" applyFill="1" applyBorder="1" applyAlignment="1">
      <alignment vertical="center"/>
    </xf>
    <xf numFmtId="9" fontId="8" fillId="0" borderId="9" xfId="122" applyNumberFormat="1" applyFont="1" applyBorder="1" applyAlignment="1" applyProtection="1">
      <alignment horizontal="center" vertical="center" wrapText="1"/>
      <protection locked="0"/>
    </xf>
    <xf numFmtId="9" fontId="8" fillId="0" borderId="5" xfId="122" applyNumberFormat="1" applyFont="1" applyBorder="1" applyAlignment="1" applyProtection="1">
      <alignment horizontal="center" vertical="center" wrapText="1"/>
      <protection locked="0"/>
    </xf>
    <xf numFmtId="166" fontId="8" fillId="4" borderId="5" xfId="122" applyNumberFormat="1" applyFont="1" applyFill="1" applyBorder="1" applyAlignment="1">
      <alignment horizontal="center" vertical="center" shrinkToFit="1"/>
    </xf>
    <xf numFmtId="166" fontId="8" fillId="4" borderId="1" xfId="122" applyNumberFormat="1" applyFont="1" applyFill="1" applyBorder="1" applyAlignment="1">
      <alignment horizontal="center" vertical="center" shrinkToFit="1"/>
    </xf>
    <xf numFmtId="166" fontId="8" fillId="4" borderId="9" xfId="122" applyNumberFormat="1" applyFont="1" applyFill="1" applyBorder="1" applyAlignment="1">
      <alignment horizontal="center" vertical="center" shrinkToFit="1"/>
    </xf>
    <xf numFmtId="44" fontId="11" fillId="4" borderId="7" xfId="123" applyFont="1" applyFill="1" applyBorder="1" applyAlignment="1" applyProtection="1">
      <alignment horizontal="center" vertical="center" wrapText="1" shrinkToFit="1"/>
      <protection locked="0"/>
    </xf>
    <xf numFmtId="4" fontId="9" fillId="4" borderId="1" xfId="122" applyNumberFormat="1" applyFont="1" applyFill="1" applyBorder="1" applyAlignment="1">
      <alignment vertical="center"/>
    </xf>
    <xf numFmtId="0" fontId="8" fillId="4" borderId="5" xfId="0" applyFont="1" applyFill="1" applyBorder="1" applyAlignment="1" applyProtection="1">
      <alignment horizontal="left" vertical="center" wrapText="1" shrinkToFit="1"/>
      <protection locked="0"/>
    </xf>
    <xf numFmtId="0" fontId="8" fillId="4" borderId="1" xfId="0" applyFont="1" applyFill="1" applyBorder="1" applyAlignment="1" applyProtection="1">
      <alignment horizontal="left" vertical="center" wrapText="1" shrinkToFit="1"/>
      <protection locked="0"/>
    </xf>
    <xf numFmtId="0" fontId="8" fillId="4" borderId="9" xfId="0" applyFont="1" applyFill="1" applyBorder="1" applyAlignment="1" applyProtection="1">
      <alignment horizontal="left" vertical="center" wrapText="1" shrinkToFit="1"/>
      <protection locked="0"/>
    </xf>
    <xf numFmtId="44" fontId="11" fillId="4" borderId="7" xfId="125" applyFont="1" applyFill="1" applyBorder="1" applyAlignment="1" applyProtection="1">
      <alignment horizontal="center" vertical="center" wrapText="1" shrinkToFit="1"/>
      <protection locked="0"/>
    </xf>
    <xf numFmtId="44" fontId="8" fillId="4" borderId="5" xfId="128" applyFont="1" applyFill="1" applyBorder="1" applyAlignment="1" applyProtection="1">
      <alignment horizontal="center" vertical="center" wrapText="1" shrinkToFit="1"/>
      <protection locked="0"/>
    </xf>
    <xf numFmtId="44" fontId="8" fillId="4" borderId="9" xfId="128" applyFont="1" applyFill="1" applyBorder="1" applyAlignment="1" applyProtection="1">
      <alignment horizontal="center" vertical="center" wrapText="1" shrinkToFit="1"/>
      <protection locked="0"/>
    </xf>
    <xf numFmtId="44" fontId="9" fillId="4" borderId="5" xfId="1" applyFont="1" applyFill="1" applyBorder="1"/>
    <xf numFmtId="44" fontId="9" fillId="4" borderId="9" xfId="1" applyFont="1" applyFill="1" applyBorder="1"/>
    <xf numFmtId="4" fontId="9" fillId="4" borderId="7" xfId="122" applyNumberFormat="1" applyFont="1" applyFill="1" applyBorder="1" applyAlignment="1">
      <alignment vertical="center"/>
    </xf>
    <xf numFmtId="44" fontId="8" fillId="7" borderId="0" xfId="1" applyFill="1"/>
    <xf numFmtId="44" fontId="8" fillId="7" borderId="0" xfId="1" applyFill="1" applyAlignment="1">
      <alignment vertical="center"/>
    </xf>
    <xf numFmtId="44" fontId="8" fillId="0" borderId="19" xfId="1" applyFill="1" applyBorder="1" applyAlignment="1">
      <alignment horizontal="center" vertical="center" wrapText="1"/>
    </xf>
    <xf numFmtId="44" fontId="8" fillId="0" borderId="19" xfId="1" applyBorder="1" applyAlignment="1">
      <alignment horizontal="center" vertical="center" wrapText="1"/>
    </xf>
    <xf numFmtId="44" fontId="8" fillId="3" borderId="12" xfId="1" applyFill="1" applyBorder="1" applyAlignment="1">
      <alignment horizontal="left" vertical="center"/>
    </xf>
    <xf numFmtId="44" fontId="8" fillId="3" borderId="12" xfId="1" applyFill="1" applyBorder="1" applyAlignment="1">
      <alignment horizontal="center" vertical="center"/>
    </xf>
    <xf numFmtId="44" fontId="8" fillId="0" borderId="7" xfId="1" applyBorder="1" applyAlignment="1">
      <alignment horizontal="center" vertical="center" wrapText="1"/>
    </xf>
    <xf numFmtId="44" fontId="8" fillId="0" borderId="7" xfId="1" applyBorder="1" applyAlignment="1" applyProtection="1">
      <alignment horizontal="center" vertical="center" wrapText="1"/>
      <protection locked="0"/>
    </xf>
    <xf numFmtId="44" fontId="8" fillId="0" borderId="12" xfId="1" applyBorder="1" applyAlignment="1">
      <alignment vertical="center" wrapText="1"/>
    </xf>
    <xf numFmtId="44" fontId="8" fillId="0" borderId="13" xfId="1" applyBorder="1" applyAlignment="1" applyProtection="1">
      <alignment vertical="center" wrapText="1"/>
      <protection locked="0"/>
    </xf>
    <xf numFmtId="44" fontId="8" fillId="0" borderId="13" xfId="1" applyBorder="1" applyAlignment="1">
      <alignment vertical="center" wrapText="1"/>
    </xf>
    <xf numFmtId="44" fontId="8" fillId="0" borderId="5" xfId="1" applyBorder="1" applyAlignment="1">
      <alignment horizontal="center" vertical="center" wrapText="1"/>
    </xf>
    <xf numFmtId="44" fontId="8" fillId="0" borderId="5" xfId="1" applyBorder="1" applyAlignment="1" applyProtection="1">
      <alignment horizontal="center" vertical="center" wrapText="1"/>
      <protection locked="0"/>
    </xf>
    <xf numFmtId="44" fontId="8" fillId="0" borderId="9" xfId="1" applyBorder="1" applyAlignment="1" applyProtection="1">
      <alignment horizontal="center" vertical="center" wrapText="1"/>
      <protection locked="0"/>
    </xf>
    <xf numFmtId="44" fontId="8" fillId="0" borderId="1" xfId="1" applyBorder="1" applyAlignment="1">
      <alignment horizontal="center" vertical="center" wrapText="1"/>
    </xf>
    <xf numFmtId="44" fontId="8" fillId="0" borderId="1" xfId="1" applyBorder="1" applyAlignment="1" applyProtection="1">
      <alignment horizontal="center" vertical="center" wrapText="1"/>
      <protection locked="0"/>
    </xf>
    <xf numFmtId="44" fontId="8" fillId="0" borderId="9" xfId="1" applyBorder="1" applyAlignment="1">
      <alignment horizontal="center" vertical="center" wrapText="1"/>
    </xf>
    <xf numFmtId="44" fontId="8" fillId="0" borderId="12" xfId="1" applyBorder="1" applyAlignment="1" applyProtection="1">
      <alignment vertical="center" wrapText="1"/>
      <protection locked="0"/>
    </xf>
    <xf numFmtId="44" fontId="8" fillId="3" borderId="12" xfId="1" applyFill="1" applyBorder="1" applyAlignment="1">
      <alignment horizontal="right" vertical="center"/>
    </xf>
    <xf numFmtId="44" fontId="8" fillId="2" borderId="5" xfId="1" applyFill="1" applyBorder="1" applyAlignment="1" applyProtection="1">
      <alignment horizontal="right" vertical="center" shrinkToFit="1"/>
      <protection locked="0"/>
    </xf>
    <xf numFmtId="44" fontId="8" fillId="2" borderId="1" xfId="1" applyFill="1" applyBorder="1" applyAlignment="1" applyProtection="1">
      <alignment horizontal="right" vertical="center" shrinkToFit="1"/>
      <protection locked="0"/>
    </xf>
    <xf numFmtId="44" fontId="8" fillId="2" borderId="9" xfId="1" applyFill="1" applyBorder="1" applyAlignment="1" applyProtection="1">
      <alignment horizontal="right" vertical="center" shrinkToFit="1"/>
      <protection locked="0"/>
    </xf>
    <xf numFmtId="44" fontId="8" fillId="2" borderId="7" xfId="1" applyFill="1" applyBorder="1" applyAlignment="1" applyProtection="1">
      <alignment horizontal="right" vertical="center" shrinkToFit="1"/>
      <protection locked="0"/>
    </xf>
    <xf numFmtId="44" fontId="8" fillId="0" borderId="12" xfId="1" applyBorder="1" applyAlignment="1">
      <alignment horizontal="right" vertical="center" wrapText="1"/>
    </xf>
    <xf numFmtId="44" fontId="8" fillId="0" borderId="11" xfId="1" applyFill="1" applyBorder="1" applyAlignment="1" applyProtection="1">
      <alignment horizontal="right" vertical="center" wrapText="1"/>
      <protection locked="0"/>
    </xf>
    <xf numFmtId="44" fontId="8" fillId="0" borderId="22" xfId="1" applyFill="1" applyBorder="1" applyAlignment="1" applyProtection="1">
      <alignment horizontal="right" vertical="center" wrapText="1"/>
    </xf>
    <xf numFmtId="44" fontId="8" fillId="0" borderId="0" xfId="1" applyAlignment="1">
      <alignment vertical="center"/>
    </xf>
    <xf numFmtId="44" fontId="8" fillId="0" borderId="0" xfId="1" applyFill="1" applyBorder="1" applyAlignment="1" applyProtection="1">
      <alignment horizontal="right" vertical="center" wrapText="1"/>
      <protection locked="0"/>
    </xf>
    <xf numFmtId="44" fontId="8" fillId="0" borderId="0" xfId="1" applyFill="1" applyBorder="1" applyAlignment="1" applyProtection="1">
      <alignment horizontal="right" vertical="center" wrapText="1"/>
    </xf>
    <xf numFmtId="44" fontId="8" fillId="0" borderId="0" xfId="1" applyAlignment="1">
      <alignment vertical="center" wrapText="1"/>
    </xf>
    <xf numFmtId="44" fontId="8" fillId="3" borderId="0" xfId="1" applyFill="1"/>
    <xf numFmtId="44" fontId="8" fillId="3" borderId="0" xfId="1" applyFill="1" applyAlignment="1">
      <alignment horizontal="center"/>
    </xf>
    <xf numFmtId="44" fontId="8" fillId="5" borderId="0" xfId="1" applyFill="1" applyAlignment="1">
      <alignment vertical="center"/>
    </xf>
    <xf numFmtId="44" fontId="8" fillId="5" borderId="0" xfId="1" applyFill="1" applyAlignment="1">
      <alignment horizontal="center" vertical="center" wrapText="1"/>
    </xf>
    <xf numFmtId="44" fontId="8" fillId="5" borderId="0" xfId="1" applyFill="1" applyAlignment="1">
      <alignment horizontal="center" vertical="center"/>
    </xf>
    <xf numFmtId="44" fontId="8" fillId="0" borderId="0" xfId="1"/>
    <xf numFmtId="44" fontId="8" fillId="6" borderId="0" xfId="1" applyFill="1" applyAlignment="1">
      <alignment vertical="center"/>
    </xf>
    <xf numFmtId="44" fontId="8" fillId="6" borderId="0" xfId="1" applyFill="1" applyAlignment="1">
      <alignment horizontal="center" vertical="center"/>
    </xf>
    <xf numFmtId="44" fontId="8" fillId="0" borderId="12" xfId="1" applyBorder="1" applyAlignment="1">
      <alignment horizontal="right" shrinkToFit="1"/>
    </xf>
    <xf numFmtId="44" fontId="8" fillId="0" borderId="12" xfId="1" applyFill="1" applyBorder="1" applyAlignment="1" applyProtection="1">
      <alignment horizontal="right" vertical="center" wrapText="1"/>
      <protection locked="0"/>
    </xf>
    <xf numFmtId="44" fontId="8" fillId="0" borderId="12" xfId="1" applyFill="1" applyBorder="1" applyAlignment="1" applyProtection="1">
      <alignment horizontal="right" vertical="center" wrapText="1"/>
    </xf>
    <xf numFmtId="44" fontId="8" fillId="3" borderId="12" xfId="1" applyFill="1" applyBorder="1" applyAlignment="1">
      <alignment vertical="center"/>
    </xf>
    <xf numFmtId="44" fontId="8" fillId="0" borderId="5" xfId="1" applyBorder="1" applyAlignment="1" applyProtection="1">
      <alignment horizontal="right" vertical="center" shrinkToFit="1"/>
      <protection locked="0"/>
    </xf>
    <xf numFmtId="44" fontId="8" fillId="0" borderId="1" xfId="1" applyBorder="1" applyAlignment="1" applyProtection="1">
      <alignment horizontal="right" vertical="center" shrinkToFit="1"/>
      <protection locked="0"/>
    </xf>
    <xf numFmtId="44" fontId="8" fillId="0" borderId="9" xfId="1" applyBorder="1" applyAlignment="1" applyProtection="1">
      <alignment horizontal="right" vertical="center" shrinkToFit="1"/>
      <protection locked="0"/>
    </xf>
    <xf numFmtId="44" fontId="8" fillId="0" borderId="13" xfId="1" applyFill="1" applyBorder="1" applyAlignment="1" applyProtection="1">
      <alignment horizontal="center" vertical="center" wrapText="1"/>
      <protection locked="0"/>
    </xf>
    <xf numFmtId="44" fontId="8" fillId="0" borderId="13" xfId="1" applyBorder="1" applyAlignment="1" applyProtection="1">
      <alignment horizontal="center" vertical="center" wrapText="1"/>
      <protection locked="0"/>
    </xf>
    <xf numFmtId="44" fontId="8" fillId="0" borderId="5" xfId="1" applyFill="1" applyBorder="1" applyAlignment="1" applyProtection="1">
      <alignment horizontal="center" vertical="center" wrapText="1" shrinkToFit="1"/>
      <protection locked="0"/>
    </xf>
    <xf numFmtId="44" fontId="8" fillId="0" borderId="10" xfId="1" applyFill="1" applyBorder="1" applyAlignment="1" applyProtection="1">
      <alignment horizontal="center" vertical="center" wrapText="1" shrinkToFit="1"/>
    </xf>
    <xf numFmtId="44" fontId="8" fillId="0" borderId="9" xfId="1" applyFill="1" applyBorder="1" applyAlignment="1" applyProtection="1">
      <alignment horizontal="center" vertical="center" wrapText="1" shrinkToFit="1"/>
      <protection locked="0"/>
    </xf>
    <xf numFmtId="44" fontId="8" fillId="0" borderId="24" xfId="1" applyFill="1" applyBorder="1" applyAlignment="1" applyProtection="1">
      <alignment horizontal="center" vertical="center" wrapText="1" shrinkToFit="1"/>
    </xf>
    <xf numFmtId="44" fontId="8" fillId="0" borderId="0" xfId="1" applyAlignment="1">
      <alignment horizontal="right" shrinkToFit="1"/>
    </xf>
    <xf numFmtId="44" fontId="8" fillId="3" borderId="6" xfId="1" applyFill="1" applyBorder="1" applyAlignment="1">
      <alignment horizontal="right" vertical="center"/>
    </xf>
    <xf numFmtId="44" fontId="32" fillId="0" borderId="0" xfId="1" applyFont="1"/>
    <xf numFmtId="0" fontId="28" fillId="0" borderId="11" xfId="140" applyFont="1" applyBorder="1" applyAlignment="1">
      <alignment vertical="center"/>
    </xf>
    <xf numFmtId="0" fontId="9" fillId="0" borderId="12" xfId="140" applyFont="1" applyBorder="1" applyAlignment="1">
      <alignment horizontal="left" vertical="center" wrapText="1" shrinkToFit="1"/>
    </xf>
    <xf numFmtId="0" fontId="9" fillId="0" borderId="12" xfId="140" applyFont="1" applyBorder="1" applyAlignment="1">
      <alignment vertical="center" wrapText="1"/>
    </xf>
    <xf numFmtId="0" fontId="8" fillId="0" borderId="12" xfId="140" applyFont="1" applyBorder="1" applyAlignment="1">
      <alignment horizontal="center" vertical="center" wrapText="1"/>
    </xf>
    <xf numFmtId="49" fontId="9" fillId="0" borderId="12" xfId="140" applyNumberFormat="1" applyFont="1" applyBorder="1" applyAlignment="1">
      <alignment vertical="center" wrapText="1"/>
    </xf>
    <xf numFmtId="0" fontId="9" fillId="0" borderId="26" xfId="140" applyFont="1" applyBorder="1" applyAlignment="1">
      <alignment vertical="center" wrapText="1"/>
    </xf>
    <xf numFmtId="10" fontId="9" fillId="0" borderId="12" xfId="140" applyNumberFormat="1" applyFont="1" applyBorder="1" applyAlignment="1">
      <alignment vertical="center" wrapText="1"/>
    </xf>
    <xf numFmtId="44" fontId="1" fillId="0" borderId="12" xfId="141" applyBorder="1" applyAlignment="1">
      <alignment vertical="center" wrapText="1"/>
    </xf>
    <xf numFmtId="44" fontId="9" fillId="0" borderId="12" xfId="141" applyFont="1" applyBorder="1" applyAlignment="1" applyProtection="1">
      <alignment horizontal="center" vertical="center" wrapText="1"/>
      <protection locked="0"/>
    </xf>
    <xf numFmtId="0" fontId="9" fillId="0" borderId="12" xfId="140" applyFont="1" applyBorder="1" applyAlignment="1" applyProtection="1">
      <alignment horizontal="center" vertical="center" wrapText="1"/>
      <protection locked="0"/>
    </xf>
    <xf numFmtId="44" fontId="1" fillId="0" borderId="12" xfId="141" applyBorder="1" applyAlignment="1" applyProtection="1">
      <alignment vertical="center" wrapText="1"/>
      <protection locked="0"/>
    </xf>
    <xf numFmtId="44" fontId="9" fillId="0" borderId="22" xfId="140" applyNumberFormat="1" applyFont="1" applyBorder="1" applyAlignment="1">
      <alignment vertical="center"/>
    </xf>
  </cellXfs>
  <cellStyles count="142">
    <cellStyle name="Dziesiętny 2" xfId="35" xr:uid="{00000000-0005-0000-0000-000000000000}"/>
    <cellStyle name="Dziesiętny 2 2" xfId="135" xr:uid="{4D9D6D66-4B46-4312-9AAB-92654196EBFB}"/>
    <cellStyle name="Normal 2" xfId="36" xr:uid="{00000000-0005-0000-0000-000001000000}"/>
    <cellStyle name="Normal_Sheet2" xfId="2" xr:uid="{00000000-0005-0000-0000-000002000000}"/>
    <cellStyle name="Normalny" xfId="0" builtinId="0"/>
    <cellStyle name="Normalny 10" xfId="39" xr:uid="{00000000-0005-0000-0000-000004000000}"/>
    <cellStyle name="Normalny 102" xfId="101" xr:uid="{00000000-0005-0000-0000-000005000000}"/>
    <cellStyle name="Normalny 104" xfId="102" xr:uid="{00000000-0005-0000-0000-000006000000}"/>
    <cellStyle name="Normalny 106" xfId="103" xr:uid="{00000000-0005-0000-0000-000007000000}"/>
    <cellStyle name="Normalny 107" xfId="104" xr:uid="{00000000-0005-0000-0000-000008000000}"/>
    <cellStyle name="Normalny 11" xfId="3" xr:uid="{00000000-0005-0000-0000-000009000000}"/>
    <cellStyle name="Normalny 111" xfId="106" xr:uid="{00000000-0005-0000-0000-00000A000000}"/>
    <cellStyle name="Normalny 113" xfId="107" xr:uid="{00000000-0005-0000-0000-00000B000000}"/>
    <cellStyle name="Normalny 114" xfId="105" xr:uid="{00000000-0005-0000-0000-00000C000000}"/>
    <cellStyle name="Normalny 115" xfId="108" xr:uid="{00000000-0005-0000-0000-00000D000000}"/>
    <cellStyle name="Normalny 12" xfId="40" xr:uid="{00000000-0005-0000-0000-00000E000000}"/>
    <cellStyle name="Normalny 121" xfId="109" xr:uid="{00000000-0005-0000-0000-00000F000000}"/>
    <cellStyle name="Normalny 124" xfId="110" xr:uid="{00000000-0005-0000-0000-000010000000}"/>
    <cellStyle name="Normalny 127" xfId="113" xr:uid="{00000000-0005-0000-0000-000011000000}"/>
    <cellStyle name="Normalny 128" xfId="114" xr:uid="{00000000-0005-0000-0000-000012000000}"/>
    <cellStyle name="Normalny 129" xfId="115" xr:uid="{00000000-0005-0000-0000-000013000000}"/>
    <cellStyle name="Normalny 13" xfId="4" xr:uid="{00000000-0005-0000-0000-000014000000}"/>
    <cellStyle name="Normalny 131" xfId="116" xr:uid="{00000000-0005-0000-0000-000015000000}"/>
    <cellStyle name="Normalny 132" xfId="117" xr:uid="{00000000-0005-0000-0000-000016000000}"/>
    <cellStyle name="Normalny 14" xfId="122" xr:uid="{00000000-0005-0000-0000-000017000000}"/>
    <cellStyle name="Normalny 15" xfId="96" xr:uid="{00000000-0005-0000-0000-000018000000}"/>
    <cellStyle name="Normalny 16" xfId="138" xr:uid="{629CA2D2-1745-48B2-A100-65C4BD0D1517}"/>
    <cellStyle name="Normalny 17" xfId="44" xr:uid="{00000000-0005-0000-0000-000019000000}"/>
    <cellStyle name="Normalny 18" xfId="5" xr:uid="{00000000-0005-0000-0000-00001A000000}"/>
    <cellStyle name="Normalny 19" xfId="6" xr:uid="{00000000-0005-0000-0000-00001B000000}"/>
    <cellStyle name="Normalny 2" xfId="7" xr:uid="{00000000-0005-0000-0000-00001C000000}"/>
    <cellStyle name="Normalny 20" xfId="8" xr:uid="{00000000-0005-0000-0000-00001D000000}"/>
    <cellStyle name="Normalny 21" xfId="41" xr:uid="{00000000-0005-0000-0000-00001E000000}"/>
    <cellStyle name="Normalny 22" xfId="42" xr:uid="{00000000-0005-0000-0000-00001F000000}"/>
    <cellStyle name="Normalny 23" xfId="43" xr:uid="{00000000-0005-0000-0000-000020000000}"/>
    <cellStyle name="Normalny 24" xfId="45" xr:uid="{00000000-0005-0000-0000-000021000000}"/>
    <cellStyle name="Normalny 25" xfId="9" xr:uid="{00000000-0005-0000-0000-000022000000}"/>
    <cellStyle name="Normalny 26" xfId="73" xr:uid="{00000000-0005-0000-0000-000023000000}"/>
    <cellStyle name="Normalny 27" xfId="74" xr:uid="{00000000-0005-0000-0000-000024000000}"/>
    <cellStyle name="Normalny 28" xfId="75" xr:uid="{00000000-0005-0000-0000-000025000000}"/>
    <cellStyle name="Normalny 29" xfId="76" xr:uid="{00000000-0005-0000-0000-000026000000}"/>
    <cellStyle name="Normalny 3" xfId="10" xr:uid="{00000000-0005-0000-0000-000027000000}"/>
    <cellStyle name="Normalny 30" xfId="77" xr:uid="{00000000-0005-0000-0000-000028000000}"/>
    <cellStyle name="Normalny 31" xfId="46" xr:uid="{00000000-0005-0000-0000-000029000000}"/>
    <cellStyle name="Normalny 32" xfId="11" xr:uid="{00000000-0005-0000-0000-00002A000000}"/>
    <cellStyle name="Normalny 33" xfId="47" xr:uid="{00000000-0005-0000-0000-00002B000000}"/>
    <cellStyle name="Normalny 34" xfId="12" xr:uid="{00000000-0005-0000-0000-00002C000000}"/>
    <cellStyle name="Normalny 35" xfId="13" xr:uid="{00000000-0005-0000-0000-00002D000000}"/>
    <cellStyle name="Normalny 36" xfId="14" xr:uid="{00000000-0005-0000-0000-00002E000000}"/>
    <cellStyle name="Normalny 37" xfId="48" xr:uid="{00000000-0005-0000-0000-00002F000000}"/>
    <cellStyle name="Normalny 38" xfId="49" xr:uid="{00000000-0005-0000-0000-000030000000}"/>
    <cellStyle name="Normalny 39" xfId="50" xr:uid="{00000000-0005-0000-0000-000031000000}"/>
    <cellStyle name="Normalny 4" xfId="15" xr:uid="{00000000-0005-0000-0000-000032000000}"/>
    <cellStyle name="Normalny 40" xfId="78" xr:uid="{00000000-0005-0000-0000-000033000000}"/>
    <cellStyle name="Normalny 41" xfId="79" xr:uid="{00000000-0005-0000-0000-000034000000}"/>
    <cellStyle name="Normalny 42" xfId="51" xr:uid="{00000000-0005-0000-0000-000035000000}"/>
    <cellStyle name="Normalny 43" xfId="52" xr:uid="{00000000-0005-0000-0000-000036000000}"/>
    <cellStyle name="Normalny 44" xfId="53" xr:uid="{00000000-0005-0000-0000-000037000000}"/>
    <cellStyle name="Normalny 45" xfId="140" xr:uid="{5CB1D247-C6AD-48F2-8B53-4EEEE3A9EEDA}"/>
    <cellStyle name="Normalny 46" xfId="97" xr:uid="{00000000-0005-0000-0000-000038000000}"/>
    <cellStyle name="Normalny 47" xfId="80" xr:uid="{00000000-0005-0000-0000-000039000000}"/>
    <cellStyle name="Normalny 5" xfId="37" xr:uid="{00000000-0005-0000-0000-00003A000000}"/>
    <cellStyle name="Normalny 53" xfId="91" xr:uid="{00000000-0005-0000-0000-00003B000000}"/>
    <cellStyle name="Normalny 54" xfId="81" xr:uid="{00000000-0005-0000-0000-00003C000000}"/>
    <cellStyle name="Normalny 55" xfId="92" xr:uid="{00000000-0005-0000-0000-00003D000000}"/>
    <cellStyle name="Normalny 56" xfId="93" xr:uid="{00000000-0005-0000-0000-00003E000000}"/>
    <cellStyle name="Normalny 57" xfId="94" xr:uid="{00000000-0005-0000-0000-00003F000000}"/>
    <cellStyle name="Normalny 59" xfId="95" xr:uid="{00000000-0005-0000-0000-000040000000}"/>
    <cellStyle name="Normalny 6" xfId="16" xr:uid="{00000000-0005-0000-0000-000041000000}"/>
    <cellStyle name="Normalny 6 2" xfId="124" xr:uid="{00000000-0005-0000-0000-000042000000}"/>
    <cellStyle name="Normalny 60" xfId="87" xr:uid="{00000000-0005-0000-0000-000043000000}"/>
    <cellStyle name="Normalny 61" xfId="88" xr:uid="{00000000-0005-0000-0000-000044000000}"/>
    <cellStyle name="Normalny 62" xfId="89" xr:uid="{00000000-0005-0000-0000-000045000000}"/>
    <cellStyle name="Normalny 64" xfId="90" xr:uid="{00000000-0005-0000-0000-000046000000}"/>
    <cellStyle name="Normalny 66" xfId="17" xr:uid="{00000000-0005-0000-0000-000047000000}"/>
    <cellStyle name="Normalny 67" xfId="18" xr:uid="{00000000-0005-0000-0000-000048000000}"/>
    <cellStyle name="Normalny 68" xfId="19" xr:uid="{00000000-0005-0000-0000-000049000000}"/>
    <cellStyle name="Normalny 69" xfId="20" xr:uid="{00000000-0005-0000-0000-00004A000000}"/>
    <cellStyle name="Normalny 7" xfId="21" xr:uid="{00000000-0005-0000-0000-00004B000000}"/>
    <cellStyle name="Normalny 70" xfId="22" xr:uid="{00000000-0005-0000-0000-00004C000000}"/>
    <cellStyle name="Normalny 71" xfId="23" xr:uid="{00000000-0005-0000-0000-00004D000000}"/>
    <cellStyle name="Normalny 72" xfId="24" xr:uid="{00000000-0005-0000-0000-00004E000000}"/>
    <cellStyle name="Normalny 73" xfId="25" xr:uid="{00000000-0005-0000-0000-00004F000000}"/>
    <cellStyle name="Normalny 74" xfId="26" xr:uid="{00000000-0005-0000-0000-000050000000}"/>
    <cellStyle name="Normalny 75" xfId="27" xr:uid="{00000000-0005-0000-0000-000051000000}"/>
    <cellStyle name="Normalny 76" xfId="119" xr:uid="{00000000-0005-0000-0000-000052000000}"/>
    <cellStyle name="Normalny 77" xfId="120" xr:uid="{00000000-0005-0000-0000-000053000000}"/>
    <cellStyle name="Normalny 78" xfId="121" xr:uid="{00000000-0005-0000-0000-000054000000}"/>
    <cellStyle name="Normalny 79" xfId="118" xr:uid="{00000000-0005-0000-0000-000055000000}"/>
    <cellStyle name="Normalny 8" xfId="28" xr:uid="{00000000-0005-0000-0000-000056000000}"/>
    <cellStyle name="Normalny 81" xfId="98" xr:uid="{00000000-0005-0000-0000-000057000000}"/>
    <cellStyle name="Normalny 82" xfId="99" xr:uid="{00000000-0005-0000-0000-000058000000}"/>
    <cellStyle name="Normalny 84" xfId="29" xr:uid="{00000000-0005-0000-0000-000059000000}"/>
    <cellStyle name="Normalny 85" xfId="30" xr:uid="{00000000-0005-0000-0000-00005A000000}"/>
    <cellStyle name="Normalny 86" xfId="31" xr:uid="{00000000-0005-0000-0000-00005B000000}"/>
    <cellStyle name="Normalny 88" xfId="86" xr:uid="{00000000-0005-0000-0000-00005C000000}"/>
    <cellStyle name="Normalny 9" xfId="38" xr:uid="{00000000-0005-0000-0000-00005D000000}"/>
    <cellStyle name="Normalny 9 2" xfId="83" xr:uid="{00000000-0005-0000-0000-00005E000000}"/>
    <cellStyle name="Normalny 9 2 2" xfId="129" xr:uid="{00000000-0005-0000-0000-00005F000000}"/>
    <cellStyle name="Normalny 9 3" xfId="85" xr:uid="{00000000-0005-0000-0000-000060000000}"/>
    <cellStyle name="Normalny 9 3 2" xfId="131" xr:uid="{00000000-0005-0000-0000-000061000000}"/>
    <cellStyle name="Normalny 9 4" xfId="127" xr:uid="{00000000-0005-0000-0000-000062000000}"/>
    <cellStyle name="Normalny 9 5" xfId="136" xr:uid="{332E6CBA-3FF5-4F81-B57D-79DB0A60C4A8}"/>
    <cellStyle name="Normalny 91" xfId="111" xr:uid="{00000000-0005-0000-0000-000063000000}"/>
    <cellStyle name="Normalny 94" xfId="112" xr:uid="{00000000-0005-0000-0000-000064000000}"/>
    <cellStyle name="Normalny 97" xfId="32" xr:uid="{00000000-0005-0000-0000-000065000000}"/>
    <cellStyle name="Normalny 98" xfId="100" xr:uid="{00000000-0005-0000-0000-000066000000}"/>
    <cellStyle name="Normalny_Arkusz1" xfId="33" xr:uid="{00000000-0005-0000-0000-000067000000}"/>
    <cellStyle name="Normalny_Arkusz1 2" xfId="133" xr:uid="{00000000-0005-0000-0000-000068000000}"/>
    <cellStyle name="S0" xfId="54" xr:uid="{00000000-0005-0000-0000-00006A000000}"/>
    <cellStyle name="S1" xfId="55" xr:uid="{00000000-0005-0000-0000-00006B000000}"/>
    <cellStyle name="S10" xfId="64" xr:uid="{00000000-0005-0000-0000-00006C000000}"/>
    <cellStyle name="S11" xfId="65" xr:uid="{00000000-0005-0000-0000-00006D000000}"/>
    <cellStyle name="S12" xfId="66" xr:uid="{00000000-0005-0000-0000-00006E000000}"/>
    <cellStyle name="S13" xfId="67" xr:uid="{00000000-0005-0000-0000-00006F000000}"/>
    <cellStyle name="S14" xfId="68" xr:uid="{00000000-0005-0000-0000-000070000000}"/>
    <cellStyle name="S15" xfId="69" xr:uid="{00000000-0005-0000-0000-000071000000}"/>
    <cellStyle name="S16" xfId="70" xr:uid="{00000000-0005-0000-0000-000072000000}"/>
    <cellStyle name="S17" xfId="71" xr:uid="{00000000-0005-0000-0000-000073000000}"/>
    <cellStyle name="S18" xfId="72" xr:uid="{00000000-0005-0000-0000-000074000000}"/>
    <cellStyle name="S2" xfId="56" xr:uid="{00000000-0005-0000-0000-000075000000}"/>
    <cellStyle name="S3" xfId="57" xr:uid="{00000000-0005-0000-0000-000076000000}"/>
    <cellStyle name="S4" xfId="58" xr:uid="{00000000-0005-0000-0000-000077000000}"/>
    <cellStyle name="S5" xfId="59" xr:uid="{00000000-0005-0000-0000-000078000000}"/>
    <cellStyle name="S6" xfId="60" xr:uid="{00000000-0005-0000-0000-000079000000}"/>
    <cellStyle name="S7" xfId="61" xr:uid="{00000000-0005-0000-0000-00007A000000}"/>
    <cellStyle name="S8" xfId="62" xr:uid="{00000000-0005-0000-0000-00007B000000}"/>
    <cellStyle name="S9" xfId="63" xr:uid="{00000000-0005-0000-0000-00007C000000}"/>
    <cellStyle name="Walutowy" xfId="1" builtinId="4"/>
    <cellStyle name="Walutowy 2" xfId="34" xr:uid="{00000000-0005-0000-0000-00007E000000}"/>
    <cellStyle name="Walutowy 2 2" xfId="82" xr:uid="{00000000-0005-0000-0000-00007F000000}"/>
    <cellStyle name="Walutowy 2 2 2" xfId="128" xr:uid="{00000000-0005-0000-0000-000080000000}"/>
    <cellStyle name="Walutowy 2 3" xfId="84" xr:uid="{00000000-0005-0000-0000-000081000000}"/>
    <cellStyle name="Walutowy 2 3 2" xfId="130" xr:uid="{00000000-0005-0000-0000-000082000000}"/>
    <cellStyle name="Walutowy 2 4" xfId="126" xr:uid="{00000000-0005-0000-0000-000083000000}"/>
    <cellStyle name="Walutowy 2 5" xfId="137" xr:uid="{06777E43-EA9D-4799-BDBE-9FDC0573A618}"/>
    <cellStyle name="Walutowy 3" xfId="123" xr:uid="{00000000-0005-0000-0000-000084000000}"/>
    <cellStyle name="Walutowy 3 2" xfId="132" xr:uid="{00000000-0005-0000-0000-000085000000}"/>
    <cellStyle name="Walutowy 4" xfId="125" xr:uid="{00000000-0005-0000-0000-000086000000}"/>
    <cellStyle name="Walutowy 5" xfId="134" xr:uid="{79795551-62E1-42B6-B231-89A7CE36D2D8}"/>
    <cellStyle name="Walutowy 6" xfId="139" xr:uid="{CD9AE6D1-6AAA-491E-964E-110F50BB9A24}"/>
    <cellStyle name="Walutowy 7" xfId="141" xr:uid="{CBA30E8A-5370-4C82-BD92-009DD96EA1E5}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S179"/>
  <sheetViews>
    <sheetView showGridLines="0" tabSelected="1" view="pageBreakPreview" topLeftCell="A76" zoomScale="80" zoomScaleNormal="80" zoomScaleSheetLayoutView="80" zoomScalePageLayoutView="70" workbookViewId="0">
      <selection activeCell="A93" sqref="A93"/>
    </sheetView>
  </sheetViews>
  <sheetFormatPr defaultColWidth="9.140625" defaultRowHeight="12.75"/>
  <cols>
    <col min="1" max="1" width="11" style="382" customWidth="1"/>
    <col min="2" max="2" width="29.28515625" style="112" customWidth="1"/>
    <col min="3" max="3" width="14.140625" style="153" customWidth="1"/>
    <col min="4" max="4" width="9.85546875" style="154" bestFit="1" customWidth="1"/>
    <col min="5" max="5" width="12.140625" style="154" bestFit="1" customWidth="1"/>
    <col min="6" max="6" width="12.140625" style="154" customWidth="1"/>
    <col min="7" max="7" width="10.42578125" style="154" customWidth="1"/>
    <col min="8" max="8" width="10.7109375" style="154" customWidth="1"/>
    <col min="9" max="9" width="24.42578125" style="346" customWidth="1"/>
    <col min="10" max="10" width="17.7109375" style="154" customWidth="1"/>
    <col min="11" max="11" width="19" style="348" customWidth="1"/>
    <col min="12" max="12" width="12" style="154" customWidth="1"/>
    <col min="13" max="13" width="7.28515625" style="349" customWidth="1"/>
    <col min="14" max="14" width="11.5703125" style="460" customWidth="1"/>
    <col min="15" max="15" width="17.28515625" style="460" customWidth="1"/>
    <col min="16" max="16" width="16.28515625" style="460" customWidth="1"/>
    <col min="17" max="17" width="15.7109375" style="15" customWidth="1"/>
    <col min="18" max="18" width="14.28515625" style="350" customWidth="1"/>
    <col min="19" max="19" width="21.28515625" customWidth="1"/>
  </cols>
  <sheetData>
    <row r="1" spans="1:19">
      <c r="A1" t="s">
        <v>256</v>
      </c>
    </row>
    <row r="2" spans="1:19">
      <c r="A2" s="364"/>
      <c r="B2" s="20" t="s">
        <v>48</v>
      </c>
      <c r="C2" s="401"/>
      <c r="D2" s="19"/>
      <c r="E2" s="19"/>
      <c r="F2" s="19"/>
      <c r="G2" s="19"/>
      <c r="H2" s="19"/>
      <c r="I2" s="21"/>
      <c r="J2" s="19"/>
      <c r="K2" s="22"/>
      <c r="L2" s="19"/>
      <c r="M2" s="23"/>
      <c r="N2" s="425"/>
      <c r="O2" s="425"/>
      <c r="P2" s="425"/>
      <c r="Q2" s="16"/>
      <c r="R2" s="24"/>
      <c r="S2" s="19"/>
    </row>
    <row r="3" spans="1:19">
      <c r="A3" s="365" t="s">
        <v>87</v>
      </c>
      <c r="B3" s="20" t="s">
        <v>127</v>
      </c>
      <c r="C3" s="25"/>
      <c r="D3" s="25"/>
      <c r="E3" s="25"/>
      <c r="F3" s="25"/>
      <c r="G3" s="25"/>
      <c r="H3" s="25"/>
      <c r="I3" s="26"/>
      <c r="J3" s="25"/>
      <c r="K3" s="27"/>
      <c r="L3" s="25"/>
      <c r="M3" s="28"/>
      <c r="N3" s="426"/>
      <c r="O3" s="426"/>
      <c r="P3" s="426"/>
      <c r="Q3" s="17"/>
      <c r="R3" s="29"/>
      <c r="S3" s="25"/>
    </row>
    <row r="4" spans="1:19">
      <c r="A4" s="365" t="s">
        <v>93</v>
      </c>
      <c r="B4" s="20" t="s">
        <v>136</v>
      </c>
      <c r="C4" s="25"/>
      <c r="D4" s="25"/>
      <c r="E4" s="25"/>
      <c r="F4" s="25"/>
      <c r="G4" s="25"/>
      <c r="H4" s="25"/>
      <c r="I4" s="26"/>
      <c r="J4" s="25"/>
      <c r="K4" s="27"/>
      <c r="L4" s="25"/>
      <c r="M4" s="28"/>
      <c r="N4" s="426"/>
      <c r="O4" s="426"/>
      <c r="P4" s="426"/>
      <c r="Q4" s="17"/>
      <c r="R4" s="29"/>
      <c r="S4" s="25"/>
    </row>
    <row r="5" spans="1:19" ht="13.5" thickBot="1">
      <c r="A5" s="365" t="s">
        <v>151</v>
      </c>
      <c r="B5" s="20" t="s">
        <v>152</v>
      </c>
      <c r="C5" s="25"/>
      <c r="D5" s="25"/>
      <c r="E5" s="25"/>
      <c r="F5" s="25"/>
      <c r="G5" s="25"/>
      <c r="H5" s="25"/>
      <c r="I5" s="26"/>
      <c r="J5" s="25"/>
      <c r="K5" s="27"/>
      <c r="L5" s="25"/>
      <c r="M5" s="28"/>
      <c r="N5" s="426"/>
      <c r="O5" s="426"/>
      <c r="P5" s="426"/>
      <c r="Q5" s="17"/>
      <c r="R5" s="29"/>
      <c r="S5" s="25"/>
    </row>
    <row r="6" spans="1:19" ht="64.5" thickBot="1">
      <c r="A6" s="366" t="s">
        <v>0</v>
      </c>
      <c r="B6" s="30" t="s">
        <v>16</v>
      </c>
      <c r="C6" s="30" t="s">
        <v>1</v>
      </c>
      <c r="D6" s="30" t="s">
        <v>2</v>
      </c>
      <c r="E6" s="31" t="s">
        <v>158</v>
      </c>
      <c r="F6" s="31" t="s">
        <v>207</v>
      </c>
      <c r="G6" s="30" t="s">
        <v>159</v>
      </c>
      <c r="H6" s="32" t="s">
        <v>162</v>
      </c>
      <c r="I6" s="32" t="s">
        <v>160</v>
      </c>
      <c r="J6" s="32" t="s">
        <v>163</v>
      </c>
      <c r="K6" s="33" t="s">
        <v>49</v>
      </c>
      <c r="L6" s="32" t="s">
        <v>3</v>
      </c>
      <c r="M6" s="34" t="s">
        <v>4</v>
      </c>
      <c r="N6" s="427" t="s">
        <v>5</v>
      </c>
      <c r="O6" s="427" t="s">
        <v>6</v>
      </c>
      <c r="P6" s="428" t="s">
        <v>7</v>
      </c>
      <c r="Q6" s="35" t="s">
        <v>161</v>
      </c>
      <c r="R6" s="30" t="s">
        <v>8</v>
      </c>
      <c r="S6" s="36" t="s">
        <v>24</v>
      </c>
    </row>
    <row r="7" spans="1:19" ht="13.5" thickBot="1">
      <c r="A7" s="367" t="s">
        <v>25</v>
      </c>
      <c r="B7" s="155"/>
      <c r="C7" s="156" t="s">
        <v>96</v>
      </c>
      <c r="D7" s="156"/>
      <c r="E7" s="157"/>
      <c r="F7" s="157"/>
      <c r="G7" s="156"/>
      <c r="H7" s="156"/>
      <c r="I7" s="158"/>
      <c r="J7" s="156"/>
      <c r="K7" s="160"/>
      <c r="L7" s="156"/>
      <c r="M7" s="161"/>
      <c r="N7" s="429"/>
      <c r="O7" s="430"/>
      <c r="P7" s="430"/>
      <c r="Q7" s="163"/>
      <c r="R7" s="162"/>
      <c r="S7" s="164"/>
    </row>
    <row r="8" spans="1:19" ht="51.75" thickBot="1">
      <c r="A8" s="368">
        <v>1</v>
      </c>
      <c r="B8" s="84" t="s">
        <v>96</v>
      </c>
      <c r="C8" s="181" t="s">
        <v>249</v>
      </c>
      <c r="D8" s="69" t="s">
        <v>145</v>
      </c>
      <c r="E8" s="85" t="s">
        <v>82</v>
      </c>
      <c r="F8" s="85" t="s">
        <v>18</v>
      </c>
      <c r="G8" s="71">
        <v>15</v>
      </c>
      <c r="H8" s="72" t="s">
        <v>9</v>
      </c>
      <c r="I8" s="182"/>
      <c r="J8" s="72"/>
      <c r="K8" s="183"/>
      <c r="L8" s="75"/>
      <c r="M8" s="351">
        <v>0.08</v>
      </c>
      <c r="N8" s="431">
        <f>L8*(1+M8)</f>
        <v>0</v>
      </c>
      <c r="O8" s="432">
        <f>G8*L8</f>
        <v>0</v>
      </c>
      <c r="P8" s="431">
        <f>O8*(1+M8)</f>
        <v>0</v>
      </c>
      <c r="Q8" s="76"/>
      <c r="R8" s="86" t="s">
        <v>153</v>
      </c>
      <c r="S8" s="57"/>
    </row>
    <row r="9" spans="1:19" ht="13.5" thickBot="1">
      <c r="A9" s="369"/>
      <c r="B9" s="48" t="s">
        <v>25</v>
      </c>
      <c r="C9" s="402" t="s">
        <v>20</v>
      </c>
      <c r="D9" s="50"/>
      <c r="E9" s="50"/>
      <c r="F9" s="50"/>
      <c r="G9" s="50"/>
      <c r="H9" s="50"/>
      <c r="I9" s="51"/>
      <c r="J9" s="50"/>
      <c r="K9" s="52"/>
      <c r="L9" s="50"/>
      <c r="M9" s="53"/>
      <c r="N9" s="433"/>
      <c r="O9" s="434">
        <f>SUM(O8)</f>
        <v>0</v>
      </c>
      <c r="P9" s="435">
        <f>SUM(P8)</f>
        <v>0</v>
      </c>
      <c r="Q9" s="14"/>
      <c r="R9" s="54" t="s">
        <v>242</v>
      </c>
      <c r="S9" s="55">
        <f>P9</f>
        <v>0</v>
      </c>
    </row>
    <row r="10" spans="1:19" ht="13.5" thickBot="1">
      <c r="A10" s="367" t="s">
        <v>26</v>
      </c>
      <c r="B10" s="155"/>
      <c r="C10" s="156" t="s">
        <v>92</v>
      </c>
      <c r="D10" s="156"/>
      <c r="E10" s="157"/>
      <c r="F10" s="157"/>
      <c r="G10" s="156"/>
      <c r="H10" s="156"/>
      <c r="I10" s="158"/>
      <c r="J10" s="156"/>
      <c r="K10" s="160"/>
      <c r="L10" s="160"/>
      <c r="M10" s="160"/>
      <c r="N10" s="429"/>
      <c r="O10" s="430"/>
      <c r="P10" s="430"/>
      <c r="Q10" s="163"/>
      <c r="R10" s="162"/>
      <c r="S10" s="164"/>
    </row>
    <row r="11" spans="1:19" ht="25.5">
      <c r="A11" s="370">
        <v>1</v>
      </c>
      <c r="B11" s="78" t="s">
        <v>92</v>
      </c>
      <c r="C11" s="181" t="s">
        <v>259</v>
      </c>
      <c r="D11" s="77" t="s">
        <v>34</v>
      </c>
      <c r="E11" s="80" t="s">
        <v>13</v>
      </c>
      <c r="F11" s="80" t="s">
        <v>11</v>
      </c>
      <c r="G11" s="66">
        <v>12</v>
      </c>
      <c r="H11" s="67" t="s">
        <v>9</v>
      </c>
      <c r="I11" s="184"/>
      <c r="J11" s="67"/>
      <c r="K11" s="185"/>
      <c r="L11" s="2"/>
      <c r="M11" s="352">
        <v>0.08</v>
      </c>
      <c r="N11" s="436">
        <f>L11*(1+M11)</f>
        <v>0</v>
      </c>
      <c r="O11" s="437">
        <f>G11*L11</f>
        <v>0</v>
      </c>
      <c r="P11" s="436">
        <f>O11*(1+M11)</f>
        <v>0</v>
      </c>
      <c r="Q11" s="82"/>
      <c r="R11" s="83" t="s">
        <v>93</v>
      </c>
      <c r="S11" s="186"/>
    </row>
    <row r="12" spans="1:19" ht="26.25" thickBot="1">
      <c r="A12" s="371">
        <v>2</v>
      </c>
      <c r="B12" s="8" t="s">
        <v>92</v>
      </c>
      <c r="C12" s="39" t="s">
        <v>259</v>
      </c>
      <c r="D12" s="37" t="s">
        <v>34</v>
      </c>
      <c r="E12" s="4" t="s">
        <v>23</v>
      </c>
      <c r="F12" s="4" t="s">
        <v>11</v>
      </c>
      <c r="G12" s="41">
        <v>24</v>
      </c>
      <c r="H12" s="42" t="s">
        <v>9</v>
      </c>
      <c r="I12" s="43"/>
      <c r="J12" s="42"/>
      <c r="K12" s="44"/>
      <c r="L12" s="2"/>
      <c r="M12" s="353">
        <v>0.08</v>
      </c>
      <c r="N12" s="431">
        <f>L12*(1+M12)</f>
        <v>0</v>
      </c>
      <c r="O12" s="438">
        <f>G12*L12</f>
        <v>0</v>
      </c>
      <c r="P12" s="439">
        <f>O12*(1+M12)</f>
        <v>0</v>
      </c>
      <c r="Q12" s="45"/>
      <c r="R12" s="46" t="s">
        <v>93</v>
      </c>
      <c r="S12" s="47"/>
    </row>
    <row r="13" spans="1:19" ht="13.5" thickBot="1">
      <c r="A13" s="369"/>
      <c r="B13" s="48" t="s">
        <v>26</v>
      </c>
      <c r="C13" s="402" t="s">
        <v>20</v>
      </c>
      <c r="D13" s="50"/>
      <c r="E13" s="50"/>
      <c r="F13" s="50"/>
      <c r="G13" s="50"/>
      <c r="H13" s="50"/>
      <c r="I13" s="51"/>
      <c r="J13" s="50"/>
      <c r="K13" s="52"/>
      <c r="L13" s="406"/>
      <c r="M13" s="53"/>
      <c r="N13" s="433"/>
      <c r="O13" s="434">
        <f>SUM(O11:O12)</f>
        <v>0</v>
      </c>
      <c r="P13" s="435">
        <f>SUM(P11:P12)</f>
        <v>0</v>
      </c>
      <c r="Q13" s="14"/>
      <c r="R13" s="54" t="s">
        <v>242</v>
      </c>
      <c r="S13" s="55">
        <f>P13</f>
        <v>0</v>
      </c>
    </row>
    <row r="14" spans="1:19" ht="15.75" thickBot="1">
      <c r="A14" s="479" t="s">
        <v>260</v>
      </c>
      <c r="B14" s="48"/>
      <c r="C14" s="480"/>
      <c r="D14" s="481"/>
      <c r="E14" s="481"/>
      <c r="F14" s="481"/>
      <c r="G14" s="481"/>
      <c r="H14" s="481"/>
      <c r="I14" s="482"/>
      <c r="J14" s="481"/>
      <c r="K14" s="483"/>
      <c r="L14" s="484"/>
      <c r="M14" s="485"/>
      <c r="N14" s="486"/>
      <c r="O14" s="489"/>
      <c r="P14" s="486"/>
      <c r="Q14" s="487"/>
      <c r="R14" s="488"/>
      <c r="S14" s="490"/>
    </row>
    <row r="15" spans="1:19" ht="13.5" thickBot="1">
      <c r="A15" s="367" t="s">
        <v>27</v>
      </c>
      <c r="B15" s="155"/>
      <c r="C15" s="156" t="s">
        <v>95</v>
      </c>
      <c r="D15" s="156"/>
      <c r="E15" s="157"/>
      <c r="F15" s="157"/>
      <c r="G15" s="156"/>
      <c r="H15" s="156"/>
      <c r="I15" s="158"/>
      <c r="J15" s="156"/>
      <c r="K15" s="160"/>
      <c r="L15" s="160"/>
      <c r="M15" s="160"/>
      <c r="N15" s="429"/>
      <c r="O15" s="430"/>
      <c r="P15" s="430"/>
      <c r="Q15" s="163"/>
      <c r="R15" s="162"/>
      <c r="S15" s="164"/>
    </row>
    <row r="16" spans="1:19">
      <c r="A16" s="370">
        <v>1</v>
      </c>
      <c r="B16" s="78" t="s">
        <v>95</v>
      </c>
      <c r="C16" s="181" t="s">
        <v>19</v>
      </c>
      <c r="D16" s="77" t="s">
        <v>34</v>
      </c>
      <c r="E16" s="80" t="s">
        <v>13</v>
      </c>
      <c r="F16" s="80" t="s">
        <v>11</v>
      </c>
      <c r="G16" s="66">
        <v>10</v>
      </c>
      <c r="H16" s="67" t="s">
        <v>9</v>
      </c>
      <c r="I16" s="184"/>
      <c r="J16" s="67"/>
      <c r="K16" s="185"/>
      <c r="L16" s="2"/>
      <c r="M16" s="352">
        <v>0.08</v>
      </c>
      <c r="N16" s="436">
        <f>L16*(1+M16)</f>
        <v>0</v>
      </c>
      <c r="O16" s="437">
        <f>G16*L16</f>
        <v>0</v>
      </c>
      <c r="P16" s="436">
        <f>O16*(1+M16)</f>
        <v>0</v>
      </c>
      <c r="Q16" s="82"/>
      <c r="R16" s="83" t="s">
        <v>93</v>
      </c>
      <c r="S16" s="186"/>
    </row>
    <row r="17" spans="1:19" ht="13.5" thickBot="1">
      <c r="A17" s="372">
        <v>2</v>
      </c>
      <c r="B17" s="8" t="s">
        <v>95</v>
      </c>
      <c r="C17" s="39" t="s">
        <v>19</v>
      </c>
      <c r="D17" s="37" t="s">
        <v>35</v>
      </c>
      <c r="E17" s="4" t="s">
        <v>13</v>
      </c>
      <c r="F17" s="4" t="s">
        <v>11</v>
      </c>
      <c r="G17" s="41">
        <v>24</v>
      </c>
      <c r="H17" s="42" t="s">
        <v>9</v>
      </c>
      <c r="I17" s="43"/>
      <c r="J17" s="42"/>
      <c r="K17" s="44"/>
      <c r="L17" s="2"/>
      <c r="M17" s="353">
        <v>0.08</v>
      </c>
      <c r="N17" s="436">
        <f>L17*(1+M17)</f>
        <v>0</v>
      </c>
      <c r="O17" s="438">
        <f>G17*L17</f>
        <v>0</v>
      </c>
      <c r="P17" s="439">
        <f>O17*(1+M17)</f>
        <v>0</v>
      </c>
      <c r="Q17" s="45"/>
      <c r="R17" s="46" t="s">
        <v>93</v>
      </c>
      <c r="S17" s="47"/>
    </row>
    <row r="18" spans="1:19" ht="13.5" thickBot="1">
      <c r="A18" s="369"/>
      <c r="B18" s="48" t="s">
        <v>27</v>
      </c>
      <c r="C18" s="402" t="s">
        <v>20</v>
      </c>
      <c r="D18" s="50"/>
      <c r="E18" s="50"/>
      <c r="F18" s="50"/>
      <c r="G18" s="50"/>
      <c r="H18" s="50"/>
      <c r="I18" s="51"/>
      <c r="J18" s="50"/>
      <c r="K18" s="52"/>
      <c r="L18" s="406"/>
      <c r="M18" s="53"/>
      <c r="N18" s="433"/>
      <c r="O18" s="434">
        <f>SUM(O16:O17)</f>
        <v>0</v>
      </c>
      <c r="P18" s="434">
        <f>SUM(P16:P17)</f>
        <v>0</v>
      </c>
      <c r="Q18" s="14"/>
      <c r="R18" s="54" t="s">
        <v>242</v>
      </c>
      <c r="S18" s="55">
        <f>P18</f>
        <v>0</v>
      </c>
    </row>
    <row r="19" spans="1:19" ht="13.5" thickBot="1">
      <c r="A19" s="364"/>
      <c r="B19" s="20" t="s">
        <v>240</v>
      </c>
      <c r="C19" s="19"/>
      <c r="D19" s="19"/>
      <c r="E19" s="19"/>
      <c r="F19" s="19"/>
      <c r="G19" s="19"/>
      <c r="H19" s="19"/>
      <c r="I19" s="21"/>
      <c r="J19" s="19"/>
      <c r="K19" s="22"/>
      <c r="L19" s="19"/>
      <c r="M19" s="23"/>
      <c r="N19" s="425"/>
      <c r="O19" s="425"/>
      <c r="P19" s="425"/>
      <c r="Q19" s="16"/>
      <c r="R19" s="24"/>
      <c r="S19" s="19"/>
    </row>
    <row r="20" spans="1:19" ht="13.5" thickBot="1">
      <c r="A20" s="367" t="s">
        <v>28</v>
      </c>
      <c r="B20" s="155"/>
      <c r="C20" s="156" t="s">
        <v>115</v>
      </c>
      <c r="D20" s="156"/>
      <c r="E20" s="157"/>
      <c r="F20" s="157"/>
      <c r="G20" s="156"/>
      <c r="H20" s="156"/>
      <c r="I20" s="158"/>
      <c r="J20" s="156"/>
      <c r="K20" s="160"/>
      <c r="L20" s="160"/>
      <c r="M20" s="161"/>
      <c r="N20" s="429"/>
      <c r="O20" s="430"/>
      <c r="P20" s="430"/>
      <c r="Q20" s="163"/>
      <c r="R20" s="162"/>
      <c r="S20" s="190"/>
    </row>
    <row r="21" spans="1:19" ht="51">
      <c r="A21" s="370">
        <v>1</v>
      </c>
      <c r="B21" s="78" t="s">
        <v>115</v>
      </c>
      <c r="C21" s="187" t="s">
        <v>249</v>
      </c>
      <c r="D21" s="77" t="s">
        <v>157</v>
      </c>
      <c r="E21" s="77" t="s">
        <v>90</v>
      </c>
      <c r="F21" s="77" t="s">
        <v>18</v>
      </c>
      <c r="G21" s="66">
        <v>30</v>
      </c>
      <c r="H21" s="67" t="s">
        <v>9</v>
      </c>
      <c r="I21" s="188"/>
      <c r="J21" s="67"/>
      <c r="K21" s="189"/>
      <c r="L21" s="2"/>
      <c r="M21" s="352">
        <v>0.08</v>
      </c>
      <c r="N21" s="436">
        <f>L21*(1+M21)</f>
        <v>0</v>
      </c>
      <c r="O21" s="437">
        <f t="shared" ref="O21:O22" si="0">G21*L21</f>
        <v>0</v>
      </c>
      <c r="P21" s="436">
        <f>O21*(1+M21)</f>
        <v>0</v>
      </c>
      <c r="Q21" s="82"/>
      <c r="R21" s="83" t="s">
        <v>117</v>
      </c>
      <c r="S21" s="57"/>
    </row>
    <row r="22" spans="1:19" ht="51">
      <c r="A22" s="372">
        <v>2</v>
      </c>
      <c r="B22" s="8" t="s">
        <v>115</v>
      </c>
      <c r="C22" s="58" t="s">
        <v>249</v>
      </c>
      <c r="D22" s="3" t="s">
        <v>157</v>
      </c>
      <c r="E22" s="3" t="s">
        <v>89</v>
      </c>
      <c r="F22" s="3" t="s">
        <v>18</v>
      </c>
      <c r="G22" s="56">
        <v>10</v>
      </c>
      <c r="H22" s="1" t="s">
        <v>9</v>
      </c>
      <c r="I22" s="59"/>
      <c r="J22" s="1"/>
      <c r="K22" s="60"/>
      <c r="L22" s="2"/>
      <c r="M22" s="354">
        <v>0.08</v>
      </c>
      <c r="N22" s="436">
        <f>L22*(1+M22)</f>
        <v>0</v>
      </c>
      <c r="O22" s="440">
        <f t="shared" si="0"/>
        <v>0</v>
      </c>
      <c r="P22" s="439">
        <f t="shared" ref="P22:P23" si="1">O22*(1+M22)</f>
        <v>0</v>
      </c>
      <c r="Q22" s="13"/>
      <c r="R22" s="6" t="s">
        <v>117</v>
      </c>
      <c r="S22" s="57"/>
    </row>
    <row r="23" spans="1:19" ht="51.75" thickBot="1">
      <c r="A23" s="372">
        <v>3</v>
      </c>
      <c r="B23" s="8" t="s">
        <v>115</v>
      </c>
      <c r="C23" s="58" t="s">
        <v>249</v>
      </c>
      <c r="D23" s="3" t="s">
        <v>157</v>
      </c>
      <c r="E23" s="3" t="s">
        <v>116</v>
      </c>
      <c r="F23" s="3" t="s">
        <v>18</v>
      </c>
      <c r="G23" s="56">
        <v>30</v>
      </c>
      <c r="H23" s="1" t="s">
        <v>9</v>
      </c>
      <c r="I23" s="59"/>
      <c r="J23" s="1"/>
      <c r="K23" s="18"/>
      <c r="L23" s="2"/>
      <c r="M23" s="354">
        <v>0.08</v>
      </c>
      <c r="N23" s="436">
        <f>L23*(1+M23)</f>
        <v>0</v>
      </c>
      <c r="O23" s="440">
        <f t="shared" ref="O23:O40" si="2">G23*L23</f>
        <v>0</v>
      </c>
      <c r="P23" s="439">
        <f t="shared" si="1"/>
        <v>0</v>
      </c>
      <c r="Q23" s="13"/>
      <c r="R23" s="6" t="s">
        <v>117</v>
      </c>
      <c r="S23" s="57"/>
    </row>
    <row r="24" spans="1:19" ht="13.5" thickBot="1">
      <c r="A24" s="369"/>
      <c r="B24" s="48" t="s">
        <v>28</v>
      </c>
      <c r="C24" s="402" t="s">
        <v>20</v>
      </c>
      <c r="D24" s="50"/>
      <c r="E24" s="50"/>
      <c r="F24" s="50"/>
      <c r="G24" s="50"/>
      <c r="H24" s="50"/>
      <c r="I24" s="51"/>
      <c r="J24" s="50"/>
      <c r="K24" s="52"/>
      <c r="L24" s="406"/>
      <c r="M24" s="53"/>
      <c r="N24" s="433"/>
      <c r="O24" s="434">
        <f>SUM(O21:O23)</f>
        <v>0</v>
      </c>
      <c r="P24" s="435">
        <f>SUM(P21:P23)</f>
        <v>0</v>
      </c>
      <c r="Q24" s="14"/>
      <c r="R24" s="54" t="s">
        <v>243</v>
      </c>
      <c r="S24" s="55">
        <f>P24</f>
        <v>0</v>
      </c>
    </row>
    <row r="25" spans="1:19" ht="13.5" thickBot="1">
      <c r="A25" s="367" t="s">
        <v>29</v>
      </c>
      <c r="B25" s="155"/>
      <c r="C25" s="156" t="s">
        <v>233</v>
      </c>
      <c r="D25" s="156"/>
      <c r="E25" s="157"/>
      <c r="F25" s="157"/>
      <c r="G25" s="156"/>
      <c r="H25" s="156"/>
      <c r="I25" s="158"/>
      <c r="J25" s="156"/>
      <c r="K25" s="160"/>
      <c r="L25" s="160"/>
      <c r="M25" s="160"/>
      <c r="N25" s="429"/>
      <c r="O25" s="430"/>
      <c r="P25" s="430"/>
      <c r="Q25" s="163"/>
      <c r="R25" s="162"/>
      <c r="S25" s="190"/>
    </row>
    <row r="26" spans="1:19" ht="51">
      <c r="A26" s="370">
        <v>1</v>
      </c>
      <c r="B26" s="78" t="s">
        <v>104</v>
      </c>
      <c r="C26" s="79" t="s">
        <v>249</v>
      </c>
      <c r="D26" s="77" t="s">
        <v>146</v>
      </c>
      <c r="E26" s="80" t="s">
        <v>106</v>
      </c>
      <c r="F26" s="77" t="s">
        <v>18</v>
      </c>
      <c r="G26" s="66">
        <v>20</v>
      </c>
      <c r="H26" s="67" t="s">
        <v>9</v>
      </c>
      <c r="I26" s="68"/>
      <c r="J26" s="67"/>
      <c r="K26" s="81"/>
      <c r="L26" s="2"/>
      <c r="M26" s="352">
        <v>0.08</v>
      </c>
      <c r="N26" s="436">
        <f t="shared" ref="N26:N35" si="3">L26*(1+M26)</f>
        <v>0</v>
      </c>
      <c r="O26" s="437">
        <f t="shared" si="2"/>
        <v>0</v>
      </c>
      <c r="P26" s="436">
        <f>O26*(1+M26)</f>
        <v>0</v>
      </c>
      <c r="Q26" s="82"/>
      <c r="R26" s="83" t="s">
        <v>105</v>
      </c>
      <c r="S26" s="57"/>
    </row>
    <row r="27" spans="1:19" ht="51">
      <c r="A27" s="372">
        <v>2</v>
      </c>
      <c r="B27" s="8" t="s">
        <v>104</v>
      </c>
      <c r="C27" s="5" t="s">
        <v>249</v>
      </c>
      <c r="D27" s="3" t="s">
        <v>146</v>
      </c>
      <c r="E27" s="4" t="s">
        <v>91</v>
      </c>
      <c r="F27" s="3" t="s">
        <v>18</v>
      </c>
      <c r="G27" s="56">
        <v>40</v>
      </c>
      <c r="H27" s="1" t="s">
        <v>9</v>
      </c>
      <c r="I27" s="61"/>
      <c r="J27" s="1"/>
      <c r="K27" s="62"/>
      <c r="L27" s="2"/>
      <c r="M27" s="354">
        <v>0.08</v>
      </c>
      <c r="N27" s="436">
        <f t="shared" si="3"/>
        <v>0</v>
      </c>
      <c r="O27" s="440">
        <f t="shared" si="2"/>
        <v>0</v>
      </c>
      <c r="P27" s="439">
        <f t="shared" ref="P27:P40" si="4">O27*(1+M27)</f>
        <v>0</v>
      </c>
      <c r="Q27" s="13"/>
      <c r="R27" s="6" t="s">
        <v>105</v>
      </c>
      <c r="S27" s="57"/>
    </row>
    <row r="28" spans="1:19" ht="51">
      <c r="A28" s="371">
        <v>3</v>
      </c>
      <c r="B28" s="38" t="s">
        <v>104</v>
      </c>
      <c r="C28" s="63" t="s">
        <v>249</v>
      </c>
      <c r="D28" s="37" t="s">
        <v>146</v>
      </c>
      <c r="E28" s="40" t="s">
        <v>85</v>
      </c>
      <c r="F28" s="3" t="s">
        <v>18</v>
      </c>
      <c r="G28" s="41">
        <v>20</v>
      </c>
      <c r="H28" s="42" t="s">
        <v>9</v>
      </c>
      <c r="I28" s="64"/>
      <c r="J28" s="1"/>
      <c r="K28" s="65"/>
      <c r="L28" s="2"/>
      <c r="M28" s="353">
        <v>0.08</v>
      </c>
      <c r="N28" s="436">
        <f t="shared" si="3"/>
        <v>0</v>
      </c>
      <c r="O28" s="438">
        <f t="shared" si="2"/>
        <v>0</v>
      </c>
      <c r="P28" s="439">
        <f t="shared" si="4"/>
        <v>0</v>
      </c>
      <c r="Q28" s="45"/>
      <c r="R28" s="6" t="s">
        <v>105</v>
      </c>
      <c r="S28" s="57"/>
    </row>
    <row r="29" spans="1:19" ht="51">
      <c r="A29" s="372">
        <v>4</v>
      </c>
      <c r="B29" s="8" t="s">
        <v>107</v>
      </c>
      <c r="C29" s="5" t="s">
        <v>249</v>
      </c>
      <c r="D29" s="3" t="s">
        <v>63</v>
      </c>
      <c r="E29" s="4" t="s">
        <v>89</v>
      </c>
      <c r="F29" s="3" t="s">
        <v>18</v>
      </c>
      <c r="G29" s="56">
        <v>300</v>
      </c>
      <c r="H29" s="1" t="s">
        <v>9</v>
      </c>
      <c r="I29" s="61"/>
      <c r="J29" s="1"/>
      <c r="K29" s="62"/>
      <c r="L29" s="2"/>
      <c r="M29" s="354">
        <v>0.08</v>
      </c>
      <c r="N29" s="436">
        <f t="shared" si="3"/>
        <v>0</v>
      </c>
      <c r="O29" s="440">
        <f t="shared" si="2"/>
        <v>0</v>
      </c>
      <c r="P29" s="439">
        <f t="shared" si="4"/>
        <v>0</v>
      </c>
      <c r="Q29" s="13"/>
      <c r="R29" s="6" t="s">
        <v>109</v>
      </c>
      <c r="S29" s="57"/>
    </row>
    <row r="30" spans="1:19" ht="51">
      <c r="A30" s="372">
        <v>5</v>
      </c>
      <c r="B30" s="8" t="s">
        <v>107</v>
      </c>
      <c r="C30" s="63" t="s">
        <v>249</v>
      </c>
      <c r="D30" s="37" t="s">
        <v>63</v>
      </c>
      <c r="E30" s="40" t="s">
        <v>84</v>
      </c>
      <c r="F30" s="3" t="s">
        <v>18</v>
      </c>
      <c r="G30" s="41">
        <v>60</v>
      </c>
      <c r="H30" s="42" t="s">
        <v>9</v>
      </c>
      <c r="I30" s="64"/>
      <c r="J30" s="1"/>
      <c r="K30" s="65"/>
      <c r="L30" s="2"/>
      <c r="M30" s="353">
        <v>0.08</v>
      </c>
      <c r="N30" s="436">
        <f t="shared" si="3"/>
        <v>0</v>
      </c>
      <c r="O30" s="438">
        <f t="shared" si="2"/>
        <v>0</v>
      </c>
      <c r="P30" s="439">
        <f t="shared" si="4"/>
        <v>0</v>
      </c>
      <c r="Q30" s="45"/>
      <c r="R30" s="46" t="s">
        <v>109</v>
      </c>
      <c r="S30" s="57"/>
    </row>
    <row r="31" spans="1:19" ht="51">
      <c r="A31" s="371">
        <v>6</v>
      </c>
      <c r="B31" s="8" t="s">
        <v>107</v>
      </c>
      <c r="C31" s="63" t="s">
        <v>249</v>
      </c>
      <c r="D31" s="37" t="s">
        <v>63</v>
      </c>
      <c r="E31" s="40" t="s">
        <v>108</v>
      </c>
      <c r="F31" s="3" t="s">
        <v>18</v>
      </c>
      <c r="G31" s="56">
        <v>50</v>
      </c>
      <c r="H31" s="1" t="s">
        <v>9</v>
      </c>
      <c r="I31" s="59"/>
      <c r="J31" s="1"/>
      <c r="K31" s="18"/>
      <c r="L31" s="2"/>
      <c r="M31" s="354">
        <v>0.08</v>
      </c>
      <c r="N31" s="436">
        <f t="shared" si="3"/>
        <v>0</v>
      </c>
      <c r="O31" s="440">
        <f t="shared" si="2"/>
        <v>0</v>
      </c>
      <c r="P31" s="439">
        <f t="shared" si="4"/>
        <v>0</v>
      </c>
      <c r="Q31" s="13"/>
      <c r="R31" s="46" t="s">
        <v>109</v>
      </c>
      <c r="S31" s="57"/>
    </row>
    <row r="32" spans="1:19" ht="51">
      <c r="A32" s="372">
        <v>7</v>
      </c>
      <c r="B32" s="8" t="s">
        <v>113</v>
      </c>
      <c r="C32" s="5" t="s">
        <v>249</v>
      </c>
      <c r="D32" s="3" t="s">
        <v>257</v>
      </c>
      <c r="E32" s="4" t="s">
        <v>32</v>
      </c>
      <c r="F32" s="3" t="s">
        <v>18</v>
      </c>
      <c r="G32" s="56">
        <v>30</v>
      </c>
      <c r="H32" s="1" t="s">
        <v>9</v>
      </c>
      <c r="I32" s="61"/>
      <c r="J32" s="1"/>
      <c r="K32" s="62"/>
      <c r="L32" s="2"/>
      <c r="M32" s="354">
        <v>0.08</v>
      </c>
      <c r="N32" s="436">
        <f t="shared" si="3"/>
        <v>0</v>
      </c>
      <c r="O32" s="440">
        <f t="shared" si="2"/>
        <v>0</v>
      </c>
      <c r="P32" s="439">
        <f t="shared" si="4"/>
        <v>0</v>
      </c>
      <c r="Q32" s="13"/>
      <c r="R32" s="6" t="s">
        <v>114</v>
      </c>
      <c r="S32" s="57"/>
    </row>
    <row r="33" spans="1:19" ht="51">
      <c r="A33" s="372">
        <v>8</v>
      </c>
      <c r="B33" s="38" t="s">
        <v>113</v>
      </c>
      <c r="C33" s="63" t="s">
        <v>249</v>
      </c>
      <c r="D33" s="37" t="s">
        <v>258</v>
      </c>
      <c r="E33" s="40" t="s">
        <v>32</v>
      </c>
      <c r="F33" s="3" t="s">
        <v>18</v>
      </c>
      <c r="G33" s="41">
        <v>10</v>
      </c>
      <c r="H33" s="42" t="s">
        <v>9</v>
      </c>
      <c r="I33" s="64"/>
      <c r="J33" s="1"/>
      <c r="K33" s="65"/>
      <c r="L33" s="2"/>
      <c r="M33" s="353">
        <v>0.08</v>
      </c>
      <c r="N33" s="436">
        <f t="shared" si="3"/>
        <v>0</v>
      </c>
      <c r="O33" s="438">
        <f t="shared" si="2"/>
        <v>0</v>
      </c>
      <c r="P33" s="439">
        <f t="shared" si="4"/>
        <v>0</v>
      </c>
      <c r="Q33" s="45"/>
      <c r="R33" s="6" t="s">
        <v>114</v>
      </c>
      <c r="S33" s="57"/>
    </row>
    <row r="34" spans="1:19" ht="51">
      <c r="A34" s="371">
        <v>9</v>
      </c>
      <c r="B34" s="38" t="s">
        <v>118</v>
      </c>
      <c r="C34" s="63" t="s">
        <v>249</v>
      </c>
      <c r="D34" s="37" t="s">
        <v>63</v>
      </c>
      <c r="E34" s="40" t="s">
        <v>119</v>
      </c>
      <c r="F34" s="37" t="s">
        <v>18</v>
      </c>
      <c r="G34" s="41">
        <v>100</v>
      </c>
      <c r="H34" s="42" t="s">
        <v>9</v>
      </c>
      <c r="I34" s="64"/>
      <c r="J34" s="42"/>
      <c r="K34" s="65"/>
      <c r="L34" s="2"/>
      <c r="M34" s="353">
        <v>0.08</v>
      </c>
      <c r="N34" s="436">
        <f t="shared" si="3"/>
        <v>0</v>
      </c>
      <c r="O34" s="438">
        <f t="shared" si="2"/>
        <v>0</v>
      </c>
      <c r="P34" s="439">
        <f t="shared" si="4"/>
        <v>0</v>
      </c>
      <c r="Q34" s="45"/>
      <c r="R34" s="46" t="s">
        <v>120</v>
      </c>
      <c r="S34" s="57"/>
    </row>
    <row r="35" spans="1:19" ht="51.75" thickBot="1">
      <c r="A35" s="371">
        <v>10</v>
      </c>
      <c r="B35" s="38" t="s">
        <v>118</v>
      </c>
      <c r="C35" s="63" t="s">
        <v>249</v>
      </c>
      <c r="D35" s="37" t="s">
        <v>63</v>
      </c>
      <c r="E35" s="40" t="s">
        <v>121</v>
      </c>
      <c r="F35" s="37" t="s">
        <v>18</v>
      </c>
      <c r="G35" s="41">
        <v>30</v>
      </c>
      <c r="H35" s="42" t="s">
        <v>9</v>
      </c>
      <c r="I35" s="222"/>
      <c r="J35" s="42"/>
      <c r="K35" s="44"/>
      <c r="L35" s="2"/>
      <c r="M35" s="353">
        <v>0.08</v>
      </c>
      <c r="N35" s="436">
        <f t="shared" si="3"/>
        <v>0</v>
      </c>
      <c r="O35" s="438">
        <f t="shared" si="2"/>
        <v>0</v>
      </c>
      <c r="P35" s="441">
        <f t="shared" si="4"/>
        <v>0</v>
      </c>
      <c r="Q35" s="45"/>
      <c r="R35" s="46" t="s">
        <v>120</v>
      </c>
      <c r="S35" s="57"/>
    </row>
    <row r="36" spans="1:19" ht="13.5" thickBot="1">
      <c r="A36" s="369"/>
      <c r="B36" s="48" t="s">
        <v>29</v>
      </c>
      <c r="C36" s="403" t="s">
        <v>20</v>
      </c>
      <c r="D36" s="50"/>
      <c r="E36" s="50"/>
      <c r="F36" s="50"/>
      <c r="G36" s="50"/>
      <c r="H36" s="50"/>
      <c r="I36" s="51"/>
      <c r="J36" s="50"/>
      <c r="K36" s="52"/>
      <c r="L36" s="406"/>
      <c r="M36" s="53"/>
      <c r="N36" s="433"/>
      <c r="O36" s="434">
        <f>SUM(O26:O35)</f>
        <v>0</v>
      </c>
      <c r="P36" s="435">
        <f>SUM(P26:P35)</f>
        <v>0</v>
      </c>
      <c r="Q36" s="14"/>
      <c r="R36" s="54" t="s">
        <v>243</v>
      </c>
      <c r="S36" s="55">
        <f>P36</f>
        <v>0</v>
      </c>
    </row>
    <row r="37" spans="1:19" ht="13.5" thickBot="1">
      <c r="A37" s="367" t="s">
        <v>30</v>
      </c>
      <c r="B37" s="155"/>
      <c r="C37" s="156" t="s">
        <v>77</v>
      </c>
      <c r="D37" s="156"/>
      <c r="E37" s="157"/>
      <c r="F37" s="157"/>
      <c r="G37" s="156"/>
      <c r="H37" s="156"/>
      <c r="I37" s="158"/>
      <c r="J37" s="159"/>
      <c r="K37" s="160"/>
      <c r="L37" s="156"/>
      <c r="M37" s="161"/>
      <c r="N37" s="429"/>
      <c r="O37" s="430"/>
      <c r="P37" s="430"/>
      <c r="Q37" s="163"/>
      <c r="R37" s="162"/>
      <c r="S37" s="164"/>
    </row>
    <row r="38" spans="1:19" ht="51">
      <c r="A38" s="370">
        <v>11</v>
      </c>
      <c r="B38" s="78" t="s">
        <v>77</v>
      </c>
      <c r="C38" s="79" t="s">
        <v>249</v>
      </c>
      <c r="D38" s="77" t="s">
        <v>64</v>
      </c>
      <c r="E38" s="80" t="s">
        <v>88</v>
      </c>
      <c r="F38" s="77" t="s">
        <v>18</v>
      </c>
      <c r="G38" s="66">
        <v>15</v>
      </c>
      <c r="H38" s="67" t="s">
        <v>9</v>
      </c>
      <c r="I38" s="68"/>
      <c r="J38" s="67"/>
      <c r="K38" s="81"/>
      <c r="L38" s="2"/>
      <c r="M38" s="352">
        <v>0.08</v>
      </c>
      <c r="N38" s="436">
        <f t="shared" ref="N38:N40" si="5">L38*(1+M38)</f>
        <v>0</v>
      </c>
      <c r="O38" s="432">
        <f t="shared" si="2"/>
        <v>0</v>
      </c>
      <c r="P38" s="436">
        <f t="shared" si="4"/>
        <v>0</v>
      </c>
      <c r="Q38" s="82"/>
      <c r="R38" s="83" t="s">
        <v>47</v>
      </c>
      <c r="S38" s="57"/>
    </row>
    <row r="39" spans="1:19" ht="51">
      <c r="A39" s="371">
        <v>12</v>
      </c>
      <c r="B39" s="84" t="s">
        <v>77</v>
      </c>
      <c r="C39" s="70" t="s">
        <v>249</v>
      </c>
      <c r="D39" s="69" t="s">
        <v>64</v>
      </c>
      <c r="E39" s="85" t="s">
        <v>90</v>
      </c>
      <c r="F39" s="37" t="s">
        <v>18</v>
      </c>
      <c r="G39" s="71">
        <v>20</v>
      </c>
      <c r="H39" s="72" t="s">
        <v>9</v>
      </c>
      <c r="I39" s="73"/>
      <c r="J39" s="42"/>
      <c r="K39" s="74"/>
      <c r="L39" s="2"/>
      <c r="M39" s="351">
        <v>0.08</v>
      </c>
      <c r="N39" s="436">
        <f t="shared" si="5"/>
        <v>0</v>
      </c>
      <c r="O39" s="438">
        <f t="shared" si="2"/>
        <v>0</v>
      </c>
      <c r="P39" s="439">
        <f t="shared" si="4"/>
        <v>0</v>
      </c>
      <c r="Q39" s="76"/>
      <c r="R39" s="86" t="s">
        <v>47</v>
      </c>
      <c r="S39" s="57"/>
    </row>
    <row r="40" spans="1:19" ht="51.75" thickBot="1">
      <c r="A40" s="371">
        <v>13</v>
      </c>
      <c r="B40" s="38" t="s">
        <v>77</v>
      </c>
      <c r="C40" s="63" t="s">
        <v>249</v>
      </c>
      <c r="D40" s="37" t="s">
        <v>64</v>
      </c>
      <c r="E40" s="40" t="s">
        <v>89</v>
      </c>
      <c r="F40" s="37" t="s">
        <v>18</v>
      </c>
      <c r="G40" s="41">
        <v>20</v>
      </c>
      <c r="H40" s="42" t="s">
        <v>9</v>
      </c>
      <c r="I40" s="222"/>
      <c r="J40" s="42"/>
      <c r="K40" s="44"/>
      <c r="L40" s="2"/>
      <c r="M40" s="353">
        <v>0.08</v>
      </c>
      <c r="N40" s="436">
        <f t="shared" si="5"/>
        <v>0</v>
      </c>
      <c r="O40" s="438">
        <f t="shared" si="2"/>
        <v>0</v>
      </c>
      <c r="P40" s="441">
        <f t="shared" si="4"/>
        <v>0</v>
      </c>
      <c r="Q40" s="45"/>
      <c r="R40" s="46" t="s">
        <v>47</v>
      </c>
      <c r="S40" s="57"/>
    </row>
    <row r="41" spans="1:19" ht="13.5" thickBot="1">
      <c r="A41" s="369"/>
      <c r="B41" s="48" t="s">
        <v>30</v>
      </c>
      <c r="C41" s="403" t="s">
        <v>20</v>
      </c>
      <c r="D41" s="50"/>
      <c r="E41" s="50"/>
      <c r="F41" s="50"/>
      <c r="G41" s="50"/>
      <c r="H41" s="50"/>
      <c r="I41" s="51"/>
      <c r="J41" s="50"/>
      <c r="K41" s="52"/>
      <c r="L41" s="50"/>
      <c r="M41" s="53"/>
      <c r="N41" s="433"/>
      <c r="O41" s="434">
        <f>SUM(O38:O40)</f>
        <v>0</v>
      </c>
      <c r="P41" s="435">
        <f>SUM(P38:P40)</f>
        <v>0</v>
      </c>
      <c r="Q41" s="14"/>
      <c r="R41" s="54" t="s">
        <v>243</v>
      </c>
      <c r="S41" s="55">
        <f>P41</f>
        <v>0</v>
      </c>
    </row>
    <row r="42" spans="1:19" ht="13.5" thickBot="1">
      <c r="A42" s="367" t="s">
        <v>31</v>
      </c>
      <c r="B42" s="155"/>
      <c r="C42" s="156" t="s">
        <v>111</v>
      </c>
      <c r="D42" s="156"/>
      <c r="E42" s="157"/>
      <c r="F42" s="157"/>
      <c r="G42" s="156"/>
      <c r="H42" s="156"/>
      <c r="I42" s="158"/>
      <c r="J42" s="159"/>
      <c r="K42" s="160"/>
      <c r="L42" s="156"/>
      <c r="M42" s="161"/>
      <c r="N42" s="429"/>
      <c r="O42" s="430"/>
      <c r="P42" s="430"/>
      <c r="Q42" s="163"/>
      <c r="R42" s="162"/>
      <c r="S42" s="164"/>
    </row>
    <row r="43" spans="1:19" ht="51.75" thickBot="1">
      <c r="A43" s="368">
        <v>2</v>
      </c>
      <c r="B43" s="84" t="s">
        <v>111</v>
      </c>
      <c r="C43" s="70" t="s">
        <v>249</v>
      </c>
      <c r="D43" s="69" t="s">
        <v>64</v>
      </c>
      <c r="E43" s="85" t="s">
        <v>84</v>
      </c>
      <c r="F43" s="69" t="s">
        <v>18</v>
      </c>
      <c r="G43" s="71">
        <v>30</v>
      </c>
      <c r="H43" s="72" t="s">
        <v>9</v>
      </c>
      <c r="I43" s="73"/>
      <c r="J43" s="72"/>
      <c r="K43" s="74"/>
      <c r="L43" s="2"/>
      <c r="M43" s="351">
        <v>0.08</v>
      </c>
      <c r="N43" s="436">
        <f>L43*(1+M43)</f>
        <v>0</v>
      </c>
      <c r="O43" s="432">
        <f>G43*L43</f>
        <v>0</v>
      </c>
      <c r="P43" s="431">
        <f>O43*(1+M43)</f>
        <v>0</v>
      </c>
      <c r="Q43" s="76"/>
      <c r="R43" s="86" t="s">
        <v>110</v>
      </c>
      <c r="S43" s="57"/>
    </row>
    <row r="44" spans="1:19" ht="13.5" thickBot="1">
      <c r="A44" s="369"/>
      <c r="B44" s="48" t="s">
        <v>31</v>
      </c>
      <c r="C44" s="403" t="s">
        <v>20</v>
      </c>
      <c r="D44" s="50"/>
      <c r="E44" s="50"/>
      <c r="F44" s="50"/>
      <c r="G44" s="50"/>
      <c r="H44" s="50"/>
      <c r="I44" s="51"/>
      <c r="J44" s="50"/>
      <c r="K44" s="52"/>
      <c r="L44" s="50"/>
      <c r="M44" s="53"/>
      <c r="N44" s="433"/>
      <c r="O44" s="434">
        <f>SUM(O43)</f>
        <v>0</v>
      </c>
      <c r="P44" s="435">
        <f>SUM(P43)</f>
        <v>0</v>
      </c>
      <c r="Q44" s="14"/>
      <c r="R44" s="54" t="s">
        <v>243</v>
      </c>
      <c r="S44" s="55">
        <f>P44</f>
        <v>0</v>
      </c>
    </row>
    <row r="45" spans="1:19" ht="13.5" thickBot="1">
      <c r="A45" s="369"/>
      <c r="B45" s="48"/>
      <c r="C45" s="49"/>
      <c r="D45" s="50"/>
      <c r="E45" s="50"/>
      <c r="F45" s="50"/>
      <c r="G45" s="50"/>
      <c r="H45" s="50"/>
      <c r="I45" s="51"/>
      <c r="J45" s="50"/>
      <c r="K45" s="52"/>
      <c r="L45" s="50"/>
      <c r="M45" s="53"/>
      <c r="N45" s="433"/>
      <c r="O45" s="442"/>
      <c r="P45" s="433"/>
      <c r="Q45" s="14"/>
      <c r="R45" s="54"/>
      <c r="S45" s="318"/>
    </row>
    <row r="46" spans="1:19" ht="13.5" thickBot="1">
      <c r="A46" s="367" t="s">
        <v>154</v>
      </c>
      <c r="B46" s="155"/>
      <c r="C46" s="156" t="s">
        <v>69</v>
      </c>
      <c r="D46" s="156"/>
      <c r="E46" s="157"/>
      <c r="F46" s="157"/>
      <c r="G46" s="156"/>
      <c r="H46" s="156"/>
      <c r="I46" s="158"/>
      <c r="J46" s="159"/>
      <c r="K46" s="160"/>
      <c r="L46" s="156"/>
      <c r="M46" s="161"/>
      <c r="N46" s="429"/>
      <c r="O46" s="430"/>
      <c r="P46" s="430"/>
      <c r="Q46" s="163"/>
      <c r="R46" s="162"/>
      <c r="S46" s="164"/>
    </row>
    <row r="47" spans="1:19" ht="50.25" customHeight="1">
      <c r="A47" s="370">
        <v>1</v>
      </c>
      <c r="B47" s="78" t="s">
        <v>69</v>
      </c>
      <c r="C47" s="79" t="s">
        <v>249</v>
      </c>
      <c r="D47" s="77" t="s">
        <v>145</v>
      </c>
      <c r="E47" s="80" t="s">
        <v>70</v>
      </c>
      <c r="F47" s="69" t="s">
        <v>18</v>
      </c>
      <c r="G47" s="71">
        <v>40</v>
      </c>
      <c r="H47" s="72" t="s">
        <v>9</v>
      </c>
      <c r="I47" s="73"/>
      <c r="J47" s="72"/>
      <c r="K47" s="81"/>
      <c r="L47" s="2"/>
      <c r="M47" s="352">
        <v>0.08</v>
      </c>
      <c r="N47" s="436">
        <f t="shared" ref="N47:N48" si="6">L47*(1+M47)</f>
        <v>0</v>
      </c>
      <c r="O47" s="437">
        <f t="shared" ref="O47:O48" si="7">G47*L47</f>
        <v>0</v>
      </c>
      <c r="P47" s="436">
        <f>O47*(1+M47)</f>
        <v>0</v>
      </c>
      <c r="Q47" s="82"/>
      <c r="R47" s="83" t="s">
        <v>102</v>
      </c>
      <c r="S47" s="57"/>
    </row>
    <row r="48" spans="1:19" ht="50.25" customHeight="1" thickBot="1">
      <c r="A48" s="368">
        <v>2</v>
      </c>
      <c r="B48" s="38" t="s">
        <v>69</v>
      </c>
      <c r="C48" s="70" t="s">
        <v>249</v>
      </c>
      <c r="D48" s="37" t="s">
        <v>145</v>
      </c>
      <c r="E48" s="40" t="s">
        <v>101</v>
      </c>
      <c r="F48" s="37" t="s">
        <v>18</v>
      </c>
      <c r="G48" s="41">
        <v>80</v>
      </c>
      <c r="H48" s="42" t="s">
        <v>9</v>
      </c>
      <c r="I48" s="222"/>
      <c r="J48" s="42"/>
      <c r="K48" s="74"/>
      <c r="L48" s="2"/>
      <c r="M48" s="351">
        <v>0.08</v>
      </c>
      <c r="N48" s="436">
        <f t="shared" si="6"/>
        <v>0</v>
      </c>
      <c r="O48" s="432">
        <f t="shared" si="7"/>
        <v>0</v>
      </c>
      <c r="P48" s="431">
        <f>O48*(1+M48)</f>
        <v>0</v>
      </c>
      <c r="Q48" s="76"/>
      <c r="R48" s="46" t="s">
        <v>102</v>
      </c>
      <c r="S48" s="57"/>
    </row>
    <row r="49" spans="1:19" ht="13.5" thickBot="1">
      <c r="A49" s="369"/>
      <c r="B49" s="48" t="s">
        <v>154</v>
      </c>
      <c r="C49" s="402" t="s">
        <v>20</v>
      </c>
      <c r="D49" s="50"/>
      <c r="E49" s="50"/>
      <c r="F49" s="50"/>
      <c r="G49" s="50"/>
      <c r="H49" s="50"/>
      <c r="I49" s="51"/>
      <c r="J49" s="50"/>
      <c r="K49" s="52"/>
      <c r="L49" s="50"/>
      <c r="M49" s="53"/>
      <c r="N49" s="433"/>
      <c r="O49" s="434">
        <f>SUM(O47:O48)</f>
        <v>0</v>
      </c>
      <c r="P49" s="435">
        <f>SUM(P47:P48)</f>
        <v>0</v>
      </c>
      <c r="Q49" s="14"/>
      <c r="R49" s="54" t="s">
        <v>243</v>
      </c>
      <c r="S49" s="55">
        <f>P49</f>
        <v>0</v>
      </c>
    </row>
    <row r="50" spans="1:19" ht="13.5" thickBot="1">
      <c r="A50" s="373" t="s">
        <v>155</v>
      </c>
      <c r="B50" s="173"/>
      <c r="C50" s="174" t="s">
        <v>103</v>
      </c>
      <c r="D50" s="174"/>
      <c r="E50" s="175"/>
      <c r="F50" s="175"/>
      <c r="G50" s="174"/>
      <c r="H50" s="174"/>
      <c r="I50" s="174"/>
      <c r="J50" s="176"/>
      <c r="K50" s="174"/>
      <c r="L50" s="177"/>
      <c r="M50" s="178"/>
      <c r="N50" s="443"/>
      <c r="O50" s="430"/>
      <c r="P50" s="430"/>
      <c r="Q50" s="174"/>
      <c r="R50" s="174"/>
      <c r="S50" s="180"/>
    </row>
    <row r="51" spans="1:19" ht="38.25">
      <c r="A51" s="374">
        <v>1</v>
      </c>
      <c r="B51" s="128" t="s">
        <v>103</v>
      </c>
      <c r="C51" s="165" t="s">
        <v>164</v>
      </c>
      <c r="D51" s="166" t="s">
        <v>165</v>
      </c>
      <c r="E51" s="167" t="s">
        <v>51</v>
      </c>
      <c r="F51" s="130" t="s">
        <v>78</v>
      </c>
      <c r="G51" s="168">
        <v>2</v>
      </c>
      <c r="H51" s="130" t="s">
        <v>10</v>
      </c>
      <c r="I51" s="169"/>
      <c r="J51" s="167"/>
      <c r="K51" s="170"/>
      <c r="L51" s="171"/>
      <c r="M51" s="355">
        <v>0.08</v>
      </c>
      <c r="N51" s="436">
        <f t="shared" ref="N51:N53" si="8">L51*(1+M51)</f>
        <v>0</v>
      </c>
      <c r="O51" s="444">
        <f>G51*L51</f>
        <v>0</v>
      </c>
      <c r="P51" s="444">
        <f>O51*(1+M51)</f>
        <v>0</v>
      </c>
      <c r="Q51" s="411"/>
      <c r="R51" s="172"/>
      <c r="S51" s="135"/>
    </row>
    <row r="52" spans="1:19" ht="38.25">
      <c r="A52" s="375">
        <v>2</v>
      </c>
      <c r="B52" s="92" t="s">
        <v>103</v>
      </c>
      <c r="C52" s="93" t="s">
        <v>164</v>
      </c>
      <c r="D52" s="94" t="s">
        <v>166</v>
      </c>
      <c r="E52" s="95" t="s">
        <v>51</v>
      </c>
      <c r="F52" s="96" t="s">
        <v>78</v>
      </c>
      <c r="G52" s="97">
        <v>1</v>
      </c>
      <c r="H52" s="96" t="s">
        <v>10</v>
      </c>
      <c r="I52" s="98"/>
      <c r="J52" s="95"/>
      <c r="K52" s="102"/>
      <c r="L52" s="99"/>
      <c r="M52" s="356">
        <v>0.08</v>
      </c>
      <c r="N52" s="436">
        <f t="shared" si="8"/>
        <v>0</v>
      </c>
      <c r="O52" s="445">
        <f t="shared" ref="O52:O53" si="9">G52*L52</f>
        <v>0</v>
      </c>
      <c r="P52" s="444">
        <f t="shared" ref="P52:P53" si="10">O52*(1+M52)</f>
        <v>0</v>
      </c>
      <c r="Q52" s="412"/>
      <c r="R52" s="100"/>
      <c r="S52" s="101"/>
    </row>
    <row r="53" spans="1:19" ht="39" thickBot="1">
      <c r="A53" s="376">
        <v>3</v>
      </c>
      <c r="B53" s="223" t="s">
        <v>103</v>
      </c>
      <c r="C53" s="224" t="s">
        <v>164</v>
      </c>
      <c r="D53" s="225" t="s">
        <v>167</v>
      </c>
      <c r="E53" s="226" t="s">
        <v>51</v>
      </c>
      <c r="F53" s="227" t="s">
        <v>78</v>
      </c>
      <c r="G53" s="228">
        <v>2</v>
      </c>
      <c r="H53" s="227" t="s">
        <v>10</v>
      </c>
      <c r="I53" s="229"/>
      <c r="J53" s="226"/>
      <c r="K53" s="230"/>
      <c r="L53" s="231"/>
      <c r="M53" s="357">
        <v>0.08</v>
      </c>
      <c r="N53" s="436">
        <f t="shared" si="8"/>
        <v>0</v>
      </c>
      <c r="O53" s="446">
        <f t="shared" si="9"/>
        <v>0</v>
      </c>
      <c r="P53" s="447">
        <f t="shared" si="10"/>
        <v>0</v>
      </c>
      <c r="Q53" s="413"/>
      <c r="R53" s="232"/>
      <c r="S53" s="103"/>
    </row>
    <row r="54" spans="1:19" ht="13.5" thickBot="1">
      <c r="A54" s="377"/>
      <c r="B54" s="48" t="s">
        <v>155</v>
      </c>
      <c r="C54" s="404" t="s">
        <v>20</v>
      </c>
      <c r="D54" s="233"/>
      <c r="E54" s="234"/>
      <c r="F54" s="235"/>
      <c r="G54" s="233"/>
      <c r="H54" s="235"/>
      <c r="I54" s="236"/>
      <c r="J54" s="234"/>
      <c r="K54" s="235"/>
      <c r="L54" s="237"/>
      <c r="M54" s="238"/>
      <c r="N54" s="448"/>
      <c r="O54" s="449">
        <f>SUM(O51:O53)</f>
        <v>0</v>
      </c>
      <c r="P54" s="450">
        <f>SUM(P51:P53)</f>
        <v>0</v>
      </c>
      <c r="Q54" s="239"/>
      <c r="R54" s="54" t="s">
        <v>243</v>
      </c>
      <c r="S54" s="108">
        <f>P54</f>
        <v>0</v>
      </c>
    </row>
    <row r="55" spans="1:19" ht="13.5" thickBot="1">
      <c r="A55" s="373" t="s">
        <v>156</v>
      </c>
      <c r="B55" s="173"/>
      <c r="C55" s="174" t="s">
        <v>53</v>
      </c>
      <c r="D55" s="174"/>
      <c r="E55" s="175"/>
      <c r="F55" s="174"/>
      <c r="G55" s="174"/>
      <c r="H55" s="174"/>
      <c r="I55" s="179"/>
      <c r="J55" s="175"/>
      <c r="K55" s="174"/>
      <c r="L55" s="176"/>
      <c r="M55" s="192"/>
      <c r="N55" s="443"/>
      <c r="O55" s="443"/>
      <c r="P55" s="443"/>
      <c r="Q55" s="179"/>
      <c r="R55" s="174"/>
      <c r="S55" s="180"/>
    </row>
    <row r="56" spans="1:19" ht="128.25" thickBot="1">
      <c r="A56" s="378">
        <v>1</v>
      </c>
      <c r="B56" s="241" t="s">
        <v>53</v>
      </c>
      <c r="C56" s="242" t="s">
        <v>168</v>
      </c>
      <c r="D56" s="243" t="s">
        <v>169</v>
      </c>
      <c r="E56" s="244" t="s">
        <v>230</v>
      </c>
      <c r="F56" s="245" t="s">
        <v>17</v>
      </c>
      <c r="G56" s="246">
        <v>11000000</v>
      </c>
      <c r="H56" s="245" t="s">
        <v>17</v>
      </c>
      <c r="I56" s="247"/>
      <c r="J56" s="248"/>
      <c r="K56" s="249"/>
      <c r="L56" s="250"/>
      <c r="M56" s="251">
        <v>0.08</v>
      </c>
      <c r="N56" s="436">
        <f>L56*(1+M56)</f>
        <v>0</v>
      </c>
      <c r="O56" s="447">
        <f>G56*L56/1000</f>
        <v>0</v>
      </c>
      <c r="P56" s="447">
        <f>O56*(1+M56)</f>
        <v>0</v>
      </c>
      <c r="Q56" s="414"/>
      <c r="R56" s="252"/>
      <c r="S56" s="152"/>
    </row>
    <row r="57" spans="1:19" ht="13.5" thickBot="1">
      <c r="A57" s="377"/>
      <c r="B57" s="48" t="s">
        <v>156</v>
      </c>
      <c r="C57" s="404" t="s">
        <v>20</v>
      </c>
      <c r="D57" s="233"/>
      <c r="E57" s="234"/>
      <c r="F57" s="235"/>
      <c r="G57" s="233"/>
      <c r="H57" s="235"/>
      <c r="I57" s="236"/>
      <c r="J57" s="234"/>
      <c r="K57" s="235"/>
      <c r="L57" s="237"/>
      <c r="M57" s="238"/>
      <c r="N57" s="448"/>
      <c r="O57" s="449">
        <f>SUM(O56)</f>
        <v>0</v>
      </c>
      <c r="P57" s="450">
        <f>SUM(P56)</f>
        <v>0</v>
      </c>
      <c r="Q57" s="239"/>
      <c r="R57" s="54" t="s">
        <v>243</v>
      </c>
      <c r="S57" s="108">
        <f>P57</f>
        <v>0</v>
      </c>
    </row>
    <row r="58" spans="1:19" ht="21" customHeight="1">
      <c r="A58" s="379" t="s">
        <v>170</v>
      </c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451"/>
      <c r="O58" s="452"/>
      <c r="P58" s="453"/>
      <c r="Q58" s="106"/>
      <c r="R58" s="107"/>
      <c r="S58" s="112"/>
    </row>
    <row r="59" spans="1:19" ht="19.5" customHeight="1">
      <c r="A59" s="379" t="s">
        <v>171</v>
      </c>
      <c r="B59" s="319"/>
      <c r="C59" s="319"/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451"/>
      <c r="O59" s="454"/>
      <c r="P59" s="454"/>
      <c r="Q59" s="113"/>
      <c r="R59" s="113"/>
      <c r="S59" s="112"/>
    </row>
    <row r="60" spans="1:19">
      <c r="A60" s="380"/>
      <c r="B60" s="329" t="s">
        <v>45</v>
      </c>
      <c r="C60" s="330"/>
      <c r="D60" s="330"/>
      <c r="E60" s="330"/>
      <c r="F60" s="330"/>
      <c r="G60" s="330"/>
      <c r="H60" s="331"/>
      <c r="I60" s="332"/>
      <c r="J60" s="330"/>
      <c r="K60" s="330"/>
      <c r="L60" s="330"/>
      <c r="M60" s="330"/>
      <c r="N60" s="455"/>
      <c r="O60" s="455"/>
      <c r="P60" s="456"/>
      <c r="Q60" s="333"/>
      <c r="R60" s="333"/>
      <c r="S60" s="9"/>
    </row>
    <row r="61" spans="1:19" ht="15">
      <c r="A61" s="381" t="s">
        <v>94</v>
      </c>
      <c r="B61" s="334" t="s">
        <v>129</v>
      </c>
      <c r="C61" s="334"/>
      <c r="D61" s="334"/>
      <c r="E61" s="334"/>
      <c r="F61" s="334"/>
      <c r="G61" s="334"/>
      <c r="H61" s="335"/>
      <c r="I61" s="336"/>
      <c r="J61" s="334"/>
      <c r="K61" s="334"/>
      <c r="L61" s="334"/>
      <c r="M61" s="334"/>
      <c r="N61" s="457"/>
      <c r="O61" s="457"/>
      <c r="P61" s="458"/>
      <c r="Q61" s="337"/>
      <c r="R61" s="337"/>
      <c r="S61" s="10"/>
    </row>
    <row r="62" spans="1:19" ht="15">
      <c r="A62" s="381" t="s">
        <v>97</v>
      </c>
      <c r="B62" s="334" t="s">
        <v>131</v>
      </c>
      <c r="C62" s="334"/>
      <c r="D62" s="334"/>
      <c r="E62" s="338"/>
      <c r="F62" s="338"/>
      <c r="G62" s="338"/>
      <c r="H62" s="335"/>
      <c r="I62" s="339"/>
      <c r="J62" s="338"/>
      <c r="K62" s="338"/>
      <c r="L62" s="338"/>
      <c r="M62" s="338"/>
      <c r="N62" s="457"/>
      <c r="O62" s="457"/>
      <c r="P62" s="459"/>
      <c r="Q62" s="340"/>
      <c r="R62" s="340"/>
      <c r="S62" s="11"/>
    </row>
    <row r="63" spans="1:19" ht="15">
      <c r="A63" s="381" t="s">
        <v>133</v>
      </c>
      <c r="B63" s="334" t="s">
        <v>134</v>
      </c>
      <c r="C63" s="338"/>
      <c r="D63" s="338"/>
      <c r="E63" s="338"/>
      <c r="F63" s="338"/>
      <c r="G63" s="338"/>
      <c r="H63" s="335"/>
      <c r="I63" s="339"/>
      <c r="J63" s="338"/>
      <c r="K63" s="338"/>
      <c r="L63" s="338"/>
      <c r="M63" s="338"/>
      <c r="N63" s="457"/>
      <c r="O63" s="457"/>
      <c r="P63" s="459"/>
      <c r="Q63" s="340"/>
      <c r="R63" s="340"/>
      <c r="S63" s="11"/>
    </row>
    <row r="64" spans="1:19">
      <c r="A64" s="381" t="s">
        <v>83</v>
      </c>
      <c r="B64" s="334" t="s">
        <v>135</v>
      </c>
      <c r="C64" s="338"/>
      <c r="D64" s="338"/>
      <c r="E64" s="338"/>
      <c r="F64" s="338"/>
      <c r="G64" s="338"/>
      <c r="H64" s="335"/>
      <c r="I64" s="339"/>
      <c r="J64" s="338"/>
      <c r="K64" s="338"/>
      <c r="L64" s="338"/>
      <c r="M64" s="338"/>
      <c r="N64" s="457"/>
      <c r="O64" s="457"/>
      <c r="P64" s="459"/>
      <c r="Q64" s="340"/>
      <c r="R64" s="340"/>
      <c r="S64" s="12"/>
    </row>
    <row r="65" spans="1:19">
      <c r="A65" s="381" t="s">
        <v>138</v>
      </c>
      <c r="B65" s="334" t="s">
        <v>139</v>
      </c>
      <c r="C65" s="338"/>
      <c r="D65" s="338"/>
      <c r="E65" s="338"/>
      <c r="F65" s="338"/>
      <c r="G65" s="338"/>
      <c r="H65" s="335"/>
      <c r="I65" s="339"/>
      <c r="J65" s="338"/>
      <c r="K65" s="338"/>
      <c r="L65" s="338"/>
      <c r="M65" s="338"/>
      <c r="N65" s="457"/>
      <c r="O65" s="457"/>
      <c r="P65" s="459"/>
      <c r="Q65" s="340"/>
      <c r="R65" s="340"/>
      <c r="S65" s="12"/>
    </row>
    <row r="66" spans="1:19">
      <c r="A66" s="381" t="s">
        <v>140</v>
      </c>
      <c r="B66" s="334" t="s">
        <v>141</v>
      </c>
      <c r="C66" s="338"/>
      <c r="D66" s="338"/>
      <c r="E66" s="338"/>
      <c r="F66" s="338"/>
      <c r="G66" s="338"/>
      <c r="H66" s="335"/>
      <c r="I66" s="339"/>
      <c r="J66" s="338"/>
      <c r="K66" s="338"/>
      <c r="L66" s="338"/>
      <c r="M66" s="338"/>
      <c r="N66" s="457"/>
      <c r="O66" s="457"/>
      <c r="P66" s="459"/>
      <c r="Q66" s="340"/>
      <c r="R66" s="340"/>
      <c r="S66" s="12"/>
    </row>
    <row r="67" spans="1:19">
      <c r="A67" s="381" t="s">
        <v>144</v>
      </c>
      <c r="B67" s="334" t="s">
        <v>150</v>
      </c>
      <c r="C67" s="338"/>
      <c r="D67" s="338"/>
      <c r="E67" s="338"/>
      <c r="F67" s="338"/>
      <c r="G67" s="338"/>
      <c r="H67" s="335"/>
      <c r="I67" s="339"/>
      <c r="J67" s="338"/>
      <c r="K67" s="338"/>
      <c r="L67" s="338"/>
      <c r="M67" s="338"/>
      <c r="N67" s="457"/>
      <c r="O67" s="457"/>
      <c r="P67" s="459"/>
      <c r="Q67" s="340"/>
      <c r="R67" s="340"/>
      <c r="S67" s="12"/>
    </row>
    <row r="68" spans="1:19">
      <c r="A68" s="381" t="s">
        <v>148</v>
      </c>
      <c r="B68" s="334" t="s">
        <v>149</v>
      </c>
      <c r="C68" s="338"/>
      <c r="D68" s="338"/>
      <c r="E68" s="338"/>
      <c r="F68" s="338"/>
      <c r="G68" s="338"/>
      <c r="H68" s="335"/>
      <c r="I68" s="339"/>
      <c r="J68" s="338"/>
      <c r="K68" s="338"/>
      <c r="L68" s="338"/>
      <c r="M68" s="338"/>
      <c r="N68" s="457"/>
      <c r="O68" s="457"/>
      <c r="P68" s="459"/>
      <c r="Q68" s="340"/>
      <c r="R68" s="340"/>
      <c r="S68" s="12"/>
    </row>
    <row r="69" spans="1:19" ht="19.5" customHeight="1" thickBot="1">
      <c r="A69" s="379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451"/>
      <c r="O69" s="454"/>
      <c r="P69" s="454"/>
      <c r="Q69" s="113"/>
      <c r="R69" s="113"/>
      <c r="S69" s="112"/>
    </row>
    <row r="70" spans="1:19" ht="13.5" thickBot="1">
      <c r="A70" s="367" t="s">
        <v>208</v>
      </c>
      <c r="B70" s="155"/>
      <c r="C70" s="156" t="s">
        <v>98</v>
      </c>
      <c r="D70" s="156"/>
      <c r="E70" s="157"/>
      <c r="F70" s="157"/>
      <c r="G70" s="156"/>
      <c r="H70" s="156"/>
      <c r="I70" s="158"/>
      <c r="J70" s="159"/>
      <c r="K70" s="160"/>
      <c r="L70" s="156"/>
      <c r="M70" s="161"/>
      <c r="N70" s="429"/>
      <c r="O70" s="430"/>
      <c r="P70" s="430"/>
      <c r="Q70" s="163"/>
      <c r="R70" s="162"/>
      <c r="S70" s="164"/>
    </row>
    <row r="71" spans="1:19" ht="51.75" thickBot="1">
      <c r="A71" s="368">
        <v>1</v>
      </c>
      <c r="B71" s="84" t="s">
        <v>98</v>
      </c>
      <c r="C71" s="70" t="s">
        <v>250</v>
      </c>
      <c r="D71" s="69" t="s">
        <v>64</v>
      </c>
      <c r="E71" s="85" t="s">
        <v>99</v>
      </c>
      <c r="F71" s="69" t="s">
        <v>18</v>
      </c>
      <c r="G71" s="71">
        <v>50</v>
      </c>
      <c r="H71" s="72" t="s">
        <v>9</v>
      </c>
      <c r="I71" s="307"/>
      <c r="J71" s="72"/>
      <c r="K71" s="183"/>
      <c r="L71" s="2"/>
      <c r="M71" s="351">
        <v>0.08</v>
      </c>
      <c r="N71" s="436">
        <f>L71*(1+M71)</f>
        <v>0</v>
      </c>
      <c r="O71" s="432">
        <f>G71*L71</f>
        <v>0</v>
      </c>
      <c r="P71" s="431">
        <f>O71*(1+M71)</f>
        <v>0</v>
      </c>
      <c r="Q71" s="76"/>
      <c r="R71" s="86" t="s">
        <v>100</v>
      </c>
      <c r="S71" s="57"/>
    </row>
    <row r="72" spans="1:19" ht="13.5" thickBot="1">
      <c r="A72" s="369"/>
      <c r="B72" s="48" t="s">
        <v>208</v>
      </c>
      <c r="C72" s="403" t="s">
        <v>20</v>
      </c>
      <c r="D72" s="50"/>
      <c r="E72" s="50"/>
      <c r="F72" s="50"/>
      <c r="G72" s="50"/>
      <c r="H72" s="50"/>
      <c r="I72" s="51"/>
      <c r="J72" s="50"/>
      <c r="K72" s="52"/>
      <c r="L72" s="50"/>
      <c r="M72" s="53"/>
      <c r="N72" s="433"/>
      <c r="O72" s="434">
        <f>SUM(O71)</f>
        <v>0</v>
      </c>
      <c r="P72" s="435">
        <f>SUM(P71)</f>
        <v>0</v>
      </c>
      <c r="Q72" s="14"/>
      <c r="R72" s="54" t="s">
        <v>242</v>
      </c>
      <c r="S72" s="55">
        <f>P72</f>
        <v>0</v>
      </c>
    </row>
    <row r="73" spans="1:19">
      <c r="B73" s="154"/>
      <c r="C73" s="154"/>
      <c r="I73" s="154"/>
      <c r="K73" s="154"/>
      <c r="M73" s="154"/>
      <c r="Q73" s="154"/>
      <c r="R73" s="154"/>
    </row>
    <row r="74" spans="1:19">
      <c r="A74" s="380"/>
      <c r="B74" s="329" t="s">
        <v>46</v>
      </c>
      <c r="C74" s="330"/>
      <c r="D74" s="330"/>
      <c r="E74" s="330"/>
      <c r="F74" s="330"/>
      <c r="G74" s="330"/>
      <c r="H74" s="331"/>
      <c r="I74" s="332"/>
      <c r="J74" s="330"/>
      <c r="K74" s="330"/>
      <c r="L74" s="330"/>
      <c r="M74" s="330"/>
      <c r="N74" s="455"/>
      <c r="O74" s="455"/>
      <c r="P74" s="456"/>
      <c r="Q74" s="333"/>
      <c r="R74" s="333"/>
      <c r="S74" s="9"/>
    </row>
    <row r="75" spans="1:19" ht="18">
      <c r="A75" s="383" t="s">
        <v>43</v>
      </c>
      <c r="B75" s="341" t="s">
        <v>132</v>
      </c>
      <c r="C75" s="341"/>
      <c r="D75" s="341"/>
      <c r="E75" s="341"/>
      <c r="F75" s="341"/>
      <c r="G75" s="341"/>
      <c r="H75" s="342"/>
      <c r="I75" s="343"/>
      <c r="J75" s="341"/>
      <c r="K75" s="341"/>
      <c r="L75" s="341"/>
      <c r="M75" s="341"/>
      <c r="N75" s="461"/>
      <c r="O75" s="461"/>
      <c r="P75" s="462"/>
      <c r="Q75" s="342"/>
      <c r="R75" s="342"/>
      <c r="S75" s="7"/>
    </row>
    <row r="76" spans="1:19" ht="18">
      <c r="A76" s="383" t="s">
        <v>42</v>
      </c>
      <c r="B76" s="341" t="s">
        <v>128</v>
      </c>
      <c r="C76" s="341"/>
      <c r="D76" s="341"/>
      <c r="E76" s="341"/>
      <c r="F76" s="341"/>
      <c r="G76" s="341"/>
      <c r="H76" s="342"/>
      <c r="I76" s="343"/>
      <c r="J76" s="341"/>
      <c r="K76" s="341"/>
      <c r="L76" s="341"/>
      <c r="M76" s="341"/>
      <c r="N76" s="461"/>
      <c r="O76" s="461"/>
      <c r="P76" s="462"/>
      <c r="Q76" s="342"/>
      <c r="R76" s="342"/>
      <c r="S76" s="7"/>
    </row>
    <row r="77" spans="1:19" ht="18">
      <c r="A77" s="383" t="s">
        <v>36</v>
      </c>
      <c r="B77" s="341" t="s">
        <v>137</v>
      </c>
      <c r="C77" s="341"/>
      <c r="D77" s="341"/>
      <c r="E77" s="341"/>
      <c r="F77" s="341"/>
      <c r="G77" s="341"/>
      <c r="H77" s="342"/>
      <c r="I77" s="343"/>
      <c r="J77" s="341"/>
      <c r="K77" s="341"/>
      <c r="L77" s="341"/>
      <c r="M77" s="341"/>
      <c r="N77" s="461"/>
      <c r="O77" s="461"/>
      <c r="P77" s="462"/>
      <c r="Q77" s="342"/>
      <c r="R77" s="342"/>
      <c r="S77" s="7"/>
    </row>
    <row r="78" spans="1:19" ht="18">
      <c r="A78" s="383" t="s">
        <v>81</v>
      </c>
      <c r="B78" s="341" t="s">
        <v>142</v>
      </c>
      <c r="C78" s="341"/>
      <c r="D78" s="341"/>
      <c r="E78" s="341"/>
      <c r="F78" s="341"/>
      <c r="G78" s="341"/>
      <c r="H78" s="342"/>
      <c r="I78" s="343"/>
      <c r="J78" s="341"/>
      <c r="K78" s="341"/>
      <c r="L78" s="341"/>
      <c r="M78" s="341"/>
      <c r="N78" s="461"/>
      <c r="O78" s="461"/>
      <c r="P78" s="462"/>
      <c r="Q78" s="342"/>
      <c r="R78" s="342"/>
      <c r="S78" s="7"/>
    </row>
    <row r="79" spans="1:19" ht="18">
      <c r="A79" s="383" t="s">
        <v>39</v>
      </c>
      <c r="B79" s="341" t="s">
        <v>143</v>
      </c>
      <c r="C79" s="341"/>
      <c r="D79" s="341"/>
      <c r="E79" s="341"/>
      <c r="F79" s="341"/>
      <c r="G79" s="341"/>
      <c r="H79" s="342"/>
      <c r="I79" s="343"/>
      <c r="J79" s="341"/>
      <c r="K79" s="341"/>
      <c r="L79" s="341"/>
      <c r="M79" s="341"/>
      <c r="N79" s="461"/>
      <c r="O79" s="461"/>
      <c r="P79" s="462"/>
      <c r="Q79" s="342"/>
      <c r="R79" s="342"/>
      <c r="S79" s="7"/>
    </row>
    <row r="80" spans="1:19" ht="18.75" thickBot="1">
      <c r="A80" s="383" t="s">
        <v>86</v>
      </c>
      <c r="B80" s="341" t="s">
        <v>130</v>
      </c>
      <c r="C80" s="341"/>
      <c r="D80" s="341"/>
      <c r="E80" s="341"/>
      <c r="F80" s="341"/>
      <c r="G80" s="341"/>
      <c r="H80" s="342"/>
      <c r="I80" s="343"/>
      <c r="J80" s="341"/>
      <c r="K80" s="341"/>
      <c r="L80" s="341"/>
      <c r="M80" s="341"/>
      <c r="N80" s="461"/>
      <c r="O80" s="461"/>
      <c r="P80" s="462"/>
      <c r="Q80" s="342"/>
      <c r="R80" s="342"/>
      <c r="S80" s="7"/>
    </row>
    <row r="81" spans="1:19" ht="13.5" thickBot="1">
      <c r="A81" s="367" t="s">
        <v>209</v>
      </c>
      <c r="B81" s="155"/>
      <c r="C81" s="156" t="s">
        <v>41</v>
      </c>
      <c r="D81" s="156"/>
      <c r="E81" s="157"/>
      <c r="F81" s="157"/>
      <c r="G81" s="156"/>
      <c r="H81" s="156"/>
      <c r="I81" s="158"/>
      <c r="J81" s="159"/>
      <c r="K81" s="160"/>
      <c r="L81" s="156"/>
      <c r="M81" s="161"/>
      <c r="N81" s="429"/>
      <c r="O81" s="430"/>
      <c r="P81" s="430"/>
      <c r="Q81" s="163"/>
      <c r="R81" s="162"/>
      <c r="S81" s="164"/>
    </row>
    <row r="82" spans="1:19" ht="51">
      <c r="A82" s="370">
        <v>1</v>
      </c>
      <c r="B82" s="78" t="s">
        <v>41</v>
      </c>
      <c r="C82" s="79" t="s">
        <v>250</v>
      </c>
      <c r="D82" s="77" t="s">
        <v>64</v>
      </c>
      <c r="E82" s="80" t="s">
        <v>32</v>
      </c>
      <c r="F82" s="77" t="s">
        <v>18</v>
      </c>
      <c r="G82" s="66">
        <v>100</v>
      </c>
      <c r="H82" s="67" t="s">
        <v>9</v>
      </c>
      <c r="I82" s="188"/>
      <c r="J82" s="67"/>
      <c r="K82" s="185"/>
      <c r="L82" s="2"/>
      <c r="M82" s="352">
        <v>0.08</v>
      </c>
      <c r="N82" s="436">
        <f t="shared" ref="N82:N83" si="11">L82*(1+M82)</f>
        <v>0</v>
      </c>
      <c r="O82" s="437">
        <f>G82*L82</f>
        <v>0</v>
      </c>
      <c r="P82" s="436">
        <f>O82*(1+M82)</f>
        <v>0</v>
      </c>
      <c r="Q82" s="82"/>
      <c r="R82" s="83" t="s">
        <v>42</v>
      </c>
      <c r="S82" s="57"/>
    </row>
    <row r="83" spans="1:19" ht="51.75" thickBot="1">
      <c r="A83" s="371">
        <v>2</v>
      </c>
      <c r="B83" s="38" t="s">
        <v>41</v>
      </c>
      <c r="C83" s="63" t="s">
        <v>250</v>
      </c>
      <c r="D83" s="37" t="s">
        <v>147</v>
      </c>
      <c r="E83" s="40" t="s">
        <v>32</v>
      </c>
      <c r="F83" s="37" t="s">
        <v>18</v>
      </c>
      <c r="G83" s="41">
        <v>90</v>
      </c>
      <c r="H83" s="42" t="s">
        <v>9</v>
      </c>
      <c r="I83" s="222"/>
      <c r="J83" s="42"/>
      <c r="K83" s="44"/>
      <c r="L83" s="2"/>
      <c r="M83" s="353">
        <v>0.08</v>
      </c>
      <c r="N83" s="436">
        <f t="shared" si="11"/>
        <v>0</v>
      </c>
      <c r="O83" s="438">
        <f>G83*L83</f>
        <v>0</v>
      </c>
      <c r="P83" s="441">
        <f>O83*(1+M83)</f>
        <v>0</v>
      </c>
      <c r="Q83" s="45"/>
      <c r="R83" s="46" t="s">
        <v>42</v>
      </c>
      <c r="S83" s="57"/>
    </row>
    <row r="84" spans="1:19" ht="13.5" thickBot="1">
      <c r="A84" s="369"/>
      <c r="B84" s="48" t="s">
        <v>209</v>
      </c>
      <c r="C84" s="403" t="s">
        <v>20</v>
      </c>
      <c r="D84" s="50"/>
      <c r="E84" s="50"/>
      <c r="F84" s="50"/>
      <c r="G84" s="50"/>
      <c r="H84" s="50"/>
      <c r="I84" s="51"/>
      <c r="J84" s="50"/>
      <c r="K84" s="52"/>
      <c r="L84" s="50"/>
      <c r="M84" s="53"/>
      <c r="N84" s="433"/>
      <c r="O84" s="434">
        <f>SUM(O82:O83)</f>
        <v>0</v>
      </c>
      <c r="P84" s="435">
        <f>SUM(P82:P83)</f>
        <v>0</v>
      </c>
      <c r="Q84" s="14"/>
      <c r="R84" s="54" t="s">
        <v>242</v>
      </c>
      <c r="S84" s="55">
        <f>P84</f>
        <v>0</v>
      </c>
    </row>
    <row r="85" spans="1:19" ht="19.5" customHeight="1">
      <c r="A85" s="379"/>
      <c r="B85" s="319"/>
      <c r="C85" s="319"/>
      <c r="D85" s="319"/>
      <c r="E85" s="319"/>
      <c r="F85" s="319"/>
      <c r="G85" s="319"/>
      <c r="H85" s="319"/>
      <c r="I85" s="319"/>
      <c r="J85" s="319"/>
      <c r="K85" s="319"/>
      <c r="L85" s="319"/>
      <c r="M85" s="319"/>
      <c r="N85" s="451"/>
      <c r="O85" s="454"/>
      <c r="P85" s="454"/>
      <c r="Q85" s="113"/>
      <c r="R85" s="113"/>
      <c r="S85" s="112"/>
    </row>
    <row r="86" spans="1:19" ht="13.5" thickBot="1">
      <c r="A86" s="380"/>
      <c r="B86" s="329" t="s">
        <v>233</v>
      </c>
      <c r="C86" s="330"/>
      <c r="D86" s="330"/>
      <c r="E86" s="330"/>
      <c r="F86" s="330"/>
      <c r="G86" s="330"/>
      <c r="H86" s="331"/>
      <c r="I86" s="332"/>
      <c r="J86" s="330"/>
      <c r="K86" s="330"/>
      <c r="L86" s="330"/>
      <c r="M86" s="330"/>
      <c r="N86" s="455"/>
      <c r="O86" s="455"/>
      <c r="P86" s="456"/>
      <c r="Q86" s="333"/>
      <c r="R86" s="333"/>
      <c r="S86" s="9"/>
    </row>
    <row r="87" spans="1:19" ht="13.5" thickBot="1">
      <c r="A87" s="373" t="s">
        <v>210</v>
      </c>
      <c r="B87" s="173"/>
      <c r="C87" s="174" t="s">
        <v>252</v>
      </c>
      <c r="D87" s="174"/>
      <c r="E87" s="175"/>
      <c r="F87" s="174"/>
      <c r="G87" s="174"/>
      <c r="H87" s="174"/>
      <c r="I87" s="179"/>
      <c r="J87" s="175"/>
      <c r="K87" s="174"/>
      <c r="L87" s="176"/>
      <c r="M87" s="192"/>
      <c r="N87" s="443"/>
      <c r="O87" s="443"/>
      <c r="P87" s="443"/>
      <c r="Q87" s="179"/>
      <c r="R87" s="174"/>
      <c r="S87" s="180"/>
    </row>
    <row r="88" spans="1:19" ht="26.25" thickBot="1">
      <c r="A88" s="378">
        <v>1</v>
      </c>
      <c r="B88" s="241" t="s">
        <v>251</v>
      </c>
      <c r="C88" s="253" t="s">
        <v>172</v>
      </c>
      <c r="D88" s="254"/>
      <c r="E88" s="255">
        <v>10</v>
      </c>
      <c r="F88" s="256" t="s">
        <v>173</v>
      </c>
      <c r="G88" s="257">
        <v>30</v>
      </c>
      <c r="H88" s="256" t="s">
        <v>10</v>
      </c>
      <c r="I88" s="247"/>
      <c r="J88" s="255"/>
      <c r="K88" s="256"/>
      <c r="L88" s="250"/>
      <c r="M88" s="251">
        <v>0.08</v>
      </c>
      <c r="N88" s="436">
        <f>L88*(1+M88)</f>
        <v>0</v>
      </c>
      <c r="O88" s="447">
        <f>G88*L88</f>
        <v>0</v>
      </c>
      <c r="P88" s="447">
        <f>O88*(1+M88)</f>
        <v>0</v>
      </c>
      <c r="Q88" s="414"/>
      <c r="R88" s="252"/>
      <c r="S88" s="152"/>
    </row>
    <row r="89" spans="1:19" ht="13.5" thickBot="1">
      <c r="A89" s="377"/>
      <c r="B89" s="48" t="s">
        <v>210</v>
      </c>
      <c r="C89" s="403" t="s">
        <v>20</v>
      </c>
      <c r="D89" s="233"/>
      <c r="E89" s="234"/>
      <c r="F89" s="235"/>
      <c r="G89" s="233"/>
      <c r="H89" s="235"/>
      <c r="I89" s="236"/>
      <c r="J89" s="234"/>
      <c r="K89" s="235"/>
      <c r="L89" s="237"/>
      <c r="M89" s="238"/>
      <c r="N89" s="448"/>
      <c r="O89" s="449">
        <f>SUM(O88)</f>
        <v>0</v>
      </c>
      <c r="P89" s="450">
        <f>SUM(P88:P88)</f>
        <v>0</v>
      </c>
      <c r="Q89" s="239"/>
      <c r="R89" s="240" t="s">
        <v>244</v>
      </c>
      <c r="S89" s="108">
        <f>P88</f>
        <v>0</v>
      </c>
    </row>
    <row r="90" spans="1:19" ht="19.5" customHeight="1" thickBot="1">
      <c r="A90" s="379"/>
      <c r="B90" s="319"/>
      <c r="C90" s="319"/>
      <c r="D90" s="319"/>
      <c r="E90" s="319"/>
      <c r="F90" s="319"/>
      <c r="G90" s="319"/>
      <c r="H90" s="319"/>
      <c r="I90" s="319"/>
      <c r="J90" s="319"/>
      <c r="K90" s="319"/>
      <c r="L90" s="319"/>
      <c r="M90" s="319"/>
      <c r="N90" s="451"/>
      <c r="O90" s="454"/>
      <c r="P90" s="454"/>
      <c r="Q90" s="113"/>
      <c r="R90" s="113"/>
      <c r="S90" s="112"/>
    </row>
    <row r="91" spans="1:19" ht="13.5" thickBot="1">
      <c r="A91" s="373" t="s">
        <v>211</v>
      </c>
      <c r="B91" s="173"/>
      <c r="C91" s="193" t="s">
        <v>62</v>
      </c>
      <c r="D91" s="174"/>
      <c r="E91" s="175"/>
      <c r="F91" s="174"/>
      <c r="G91" s="174"/>
      <c r="H91" s="174"/>
      <c r="I91" s="179"/>
      <c r="J91" s="175"/>
      <c r="K91" s="174"/>
      <c r="L91" s="176"/>
      <c r="M91" s="192"/>
      <c r="N91" s="443"/>
      <c r="O91" s="443"/>
      <c r="P91" s="443"/>
      <c r="Q91" s="179"/>
      <c r="R91" s="194"/>
      <c r="S91" s="180"/>
    </row>
    <row r="92" spans="1:19" ht="38.25">
      <c r="A92" s="384">
        <v>1</v>
      </c>
      <c r="B92" s="128" t="s">
        <v>62</v>
      </c>
      <c r="C92" s="129" t="s">
        <v>178</v>
      </c>
      <c r="D92" s="127" t="s">
        <v>179</v>
      </c>
      <c r="E92" s="127">
        <v>1</v>
      </c>
      <c r="F92" s="169" t="s">
        <v>11</v>
      </c>
      <c r="G92" s="131">
        <v>100</v>
      </c>
      <c r="H92" s="169" t="s">
        <v>10</v>
      </c>
      <c r="I92" s="191"/>
      <c r="J92" s="127"/>
      <c r="K92" s="127"/>
      <c r="L92" s="133"/>
      <c r="M92" s="358">
        <v>0.08</v>
      </c>
      <c r="N92" s="436">
        <f t="shared" ref="N92:N93" si="12">L92*(1+M92)</f>
        <v>0</v>
      </c>
      <c r="O92" s="444">
        <f>G92*L92</f>
        <v>0</v>
      </c>
      <c r="P92" s="444">
        <f>O92*(1+M92)</f>
        <v>0</v>
      </c>
      <c r="Q92" s="408"/>
      <c r="R92" s="134"/>
      <c r="S92" s="135"/>
    </row>
    <row r="93" spans="1:19" ht="39" thickBot="1">
      <c r="A93" s="386">
        <v>2</v>
      </c>
      <c r="B93" s="223" t="s">
        <v>62</v>
      </c>
      <c r="C93" s="271" t="s">
        <v>178</v>
      </c>
      <c r="D93" s="270" t="s">
        <v>180</v>
      </c>
      <c r="E93" s="270">
        <v>1</v>
      </c>
      <c r="F93" s="227" t="s">
        <v>11</v>
      </c>
      <c r="G93" s="272">
        <v>1000</v>
      </c>
      <c r="H93" s="229" t="s">
        <v>10</v>
      </c>
      <c r="I93" s="273"/>
      <c r="J93" s="270"/>
      <c r="K93" s="270"/>
      <c r="L93" s="274"/>
      <c r="M93" s="360">
        <v>0.08</v>
      </c>
      <c r="N93" s="436">
        <f t="shared" si="12"/>
        <v>0</v>
      </c>
      <c r="O93" s="446">
        <f t="shared" ref="O93" si="13">G93*L93</f>
        <v>0</v>
      </c>
      <c r="P93" s="447">
        <f t="shared" ref="P93" si="14">O93*(1+M93)</f>
        <v>0</v>
      </c>
      <c r="Q93" s="407"/>
      <c r="R93" s="275"/>
      <c r="S93" s="103"/>
    </row>
    <row r="94" spans="1:19" ht="13.5" thickBot="1">
      <c r="A94" s="377"/>
      <c r="B94" s="48" t="s">
        <v>211</v>
      </c>
      <c r="C94" s="404" t="s">
        <v>20</v>
      </c>
      <c r="D94" s="263"/>
      <c r="E94" s="264"/>
      <c r="F94" s="265"/>
      <c r="G94" s="264"/>
      <c r="H94" s="265"/>
      <c r="I94" s="266"/>
      <c r="J94" s="264"/>
      <c r="K94" s="265"/>
      <c r="L94" s="267"/>
      <c r="M94" s="268"/>
      <c r="N94" s="463"/>
      <c r="O94" s="464">
        <f>SUM(O92:O93)</f>
        <v>0</v>
      </c>
      <c r="P94" s="465">
        <f>SUM(P92:P93)</f>
        <v>0</v>
      </c>
      <c r="Q94" s="269"/>
      <c r="R94" s="240" t="s">
        <v>244</v>
      </c>
      <c r="S94" s="108">
        <f>P94</f>
        <v>0</v>
      </c>
    </row>
    <row r="95" spans="1:19" ht="13.5" thickBot="1">
      <c r="A95" s="387" t="s">
        <v>212</v>
      </c>
      <c r="B95" s="320"/>
      <c r="C95" s="320" t="s">
        <v>196</v>
      </c>
      <c r="D95" s="320"/>
      <c r="E95" s="320"/>
      <c r="F95" s="320"/>
      <c r="G95" s="320"/>
      <c r="H95" s="320"/>
      <c r="I95" s="320"/>
      <c r="J95" s="320"/>
      <c r="K95" s="320"/>
      <c r="L95" s="320"/>
      <c r="M95" s="320"/>
      <c r="N95" s="466"/>
      <c r="O95" s="466"/>
      <c r="P95" s="466"/>
      <c r="Q95" s="320"/>
      <c r="R95" s="320"/>
      <c r="S95" s="321"/>
    </row>
    <row r="96" spans="1:19">
      <c r="A96" s="384">
        <v>1</v>
      </c>
      <c r="B96" s="128" t="s">
        <v>124</v>
      </c>
      <c r="C96" s="129" t="s">
        <v>15</v>
      </c>
      <c r="D96" s="127" t="s">
        <v>44</v>
      </c>
      <c r="E96" s="127">
        <v>28</v>
      </c>
      <c r="F96" s="130" t="s">
        <v>11</v>
      </c>
      <c r="G96" s="131">
        <v>5</v>
      </c>
      <c r="H96" s="130" t="s">
        <v>10</v>
      </c>
      <c r="I96" s="132"/>
      <c r="J96" s="127"/>
      <c r="K96" s="127"/>
      <c r="L96" s="133"/>
      <c r="M96" s="358">
        <v>0.08</v>
      </c>
      <c r="N96" s="436">
        <f t="shared" ref="N96:N104" si="15">L96*(1+M96)</f>
        <v>0</v>
      </c>
      <c r="O96" s="444">
        <f>G96*L96</f>
        <v>0</v>
      </c>
      <c r="P96" s="444">
        <f>O96*(1+M96)</f>
        <v>0</v>
      </c>
      <c r="Q96" s="408"/>
      <c r="R96" s="134"/>
      <c r="S96" s="135"/>
    </row>
    <row r="97" spans="1:19">
      <c r="A97" s="385">
        <v>2</v>
      </c>
      <c r="B97" s="92" t="s">
        <v>124</v>
      </c>
      <c r="C97" s="114" t="s">
        <v>15</v>
      </c>
      <c r="D97" s="116" t="s">
        <v>38</v>
      </c>
      <c r="E97" s="116">
        <v>28</v>
      </c>
      <c r="F97" s="96" t="s">
        <v>11</v>
      </c>
      <c r="G97" s="126">
        <v>5</v>
      </c>
      <c r="H97" s="96" t="s">
        <v>10</v>
      </c>
      <c r="I97" s="117"/>
      <c r="J97" s="116"/>
      <c r="K97" s="116"/>
      <c r="L97" s="111"/>
      <c r="M97" s="359">
        <v>0.08</v>
      </c>
      <c r="N97" s="436">
        <f t="shared" si="15"/>
        <v>0</v>
      </c>
      <c r="O97" s="445">
        <f t="shared" ref="O97:O104" si="16">G97*L97</f>
        <v>0</v>
      </c>
      <c r="P97" s="444">
        <f t="shared" ref="P97:P104" si="17">O97*(1+M97)</f>
        <v>0</v>
      </c>
      <c r="Q97" s="415"/>
      <c r="R97" s="118"/>
      <c r="S97" s="101"/>
    </row>
    <row r="98" spans="1:19">
      <c r="A98" s="385">
        <v>3</v>
      </c>
      <c r="B98" s="92" t="s">
        <v>65</v>
      </c>
      <c r="C98" s="114" t="s">
        <v>66</v>
      </c>
      <c r="D98" s="116" t="s">
        <v>181</v>
      </c>
      <c r="E98" s="116">
        <v>30</v>
      </c>
      <c r="F98" s="96" t="s">
        <v>11</v>
      </c>
      <c r="G98" s="126">
        <v>5</v>
      </c>
      <c r="H98" s="96" t="s">
        <v>10</v>
      </c>
      <c r="I98" s="110"/>
      <c r="J98" s="116"/>
      <c r="K98" s="116"/>
      <c r="L98" s="111"/>
      <c r="M98" s="359">
        <v>0.08</v>
      </c>
      <c r="N98" s="436">
        <f t="shared" si="15"/>
        <v>0</v>
      </c>
      <c r="O98" s="445">
        <f t="shared" si="16"/>
        <v>0</v>
      </c>
      <c r="P98" s="444">
        <f t="shared" si="17"/>
        <v>0</v>
      </c>
      <c r="Q98" s="415"/>
      <c r="R98" s="118"/>
      <c r="S98" s="101"/>
    </row>
    <row r="99" spans="1:19">
      <c r="A99" s="384">
        <v>4</v>
      </c>
      <c r="B99" s="92" t="s">
        <v>65</v>
      </c>
      <c r="C99" s="114" t="s">
        <v>66</v>
      </c>
      <c r="D99" s="116">
        <v>215</v>
      </c>
      <c r="E99" s="116">
        <v>30</v>
      </c>
      <c r="F99" s="96" t="s">
        <v>11</v>
      </c>
      <c r="G99" s="126">
        <v>5</v>
      </c>
      <c r="H99" s="96" t="s">
        <v>10</v>
      </c>
      <c r="I99" s="110"/>
      <c r="J99" s="116"/>
      <c r="K99" s="116"/>
      <c r="L99" s="111"/>
      <c r="M99" s="359">
        <v>0.08</v>
      </c>
      <c r="N99" s="436">
        <f t="shared" si="15"/>
        <v>0</v>
      </c>
      <c r="O99" s="445">
        <f t="shared" si="16"/>
        <v>0</v>
      </c>
      <c r="P99" s="444">
        <f t="shared" si="17"/>
        <v>0</v>
      </c>
      <c r="Q99" s="415"/>
      <c r="R99" s="118"/>
      <c r="S99" s="101"/>
    </row>
    <row r="100" spans="1:19" ht="63.75">
      <c r="A100" s="385">
        <v>5</v>
      </c>
      <c r="B100" s="92" t="s">
        <v>182</v>
      </c>
      <c r="C100" s="114" t="s">
        <v>183</v>
      </c>
      <c r="D100" s="116" t="s">
        <v>184</v>
      </c>
      <c r="E100" s="116">
        <v>20</v>
      </c>
      <c r="F100" s="96" t="s">
        <v>122</v>
      </c>
      <c r="G100" s="126">
        <v>100</v>
      </c>
      <c r="H100" s="96" t="s">
        <v>10</v>
      </c>
      <c r="I100" s="110"/>
      <c r="J100" s="116"/>
      <c r="K100" s="116"/>
      <c r="L100" s="111"/>
      <c r="M100" s="359">
        <v>0.08</v>
      </c>
      <c r="N100" s="436">
        <f t="shared" si="15"/>
        <v>0</v>
      </c>
      <c r="O100" s="445">
        <f t="shared" si="16"/>
        <v>0</v>
      </c>
      <c r="P100" s="444">
        <f t="shared" si="17"/>
        <v>0</v>
      </c>
      <c r="Q100" s="415"/>
      <c r="R100" s="118"/>
      <c r="S100" s="101"/>
    </row>
    <row r="101" spans="1:19">
      <c r="A101" s="385">
        <v>6</v>
      </c>
      <c r="B101" s="92" t="s">
        <v>185</v>
      </c>
      <c r="C101" s="114" t="s">
        <v>40</v>
      </c>
      <c r="D101" s="116" t="s">
        <v>37</v>
      </c>
      <c r="E101" s="116">
        <v>30</v>
      </c>
      <c r="F101" s="96" t="s">
        <v>11</v>
      </c>
      <c r="G101" s="126">
        <v>4</v>
      </c>
      <c r="H101" s="96" t="s">
        <v>10</v>
      </c>
      <c r="I101" s="110"/>
      <c r="J101" s="116"/>
      <c r="K101" s="116"/>
      <c r="L101" s="111"/>
      <c r="M101" s="359">
        <v>0.08</v>
      </c>
      <c r="N101" s="436">
        <f t="shared" si="15"/>
        <v>0</v>
      </c>
      <c r="O101" s="445">
        <f t="shared" si="16"/>
        <v>0</v>
      </c>
      <c r="P101" s="444">
        <f t="shared" si="17"/>
        <v>0</v>
      </c>
      <c r="Q101" s="415"/>
      <c r="R101" s="118"/>
      <c r="S101" s="101"/>
    </row>
    <row r="102" spans="1:19" ht="25.5">
      <c r="A102" s="384">
        <v>7</v>
      </c>
      <c r="B102" s="92" t="s">
        <v>186</v>
      </c>
      <c r="C102" s="114" t="s">
        <v>33</v>
      </c>
      <c r="D102" s="116" t="s">
        <v>187</v>
      </c>
      <c r="E102" s="116">
        <v>28</v>
      </c>
      <c r="F102" s="96" t="s">
        <v>11</v>
      </c>
      <c r="G102" s="126">
        <v>60</v>
      </c>
      <c r="H102" s="96" t="s">
        <v>10</v>
      </c>
      <c r="I102" s="110"/>
      <c r="J102" s="116"/>
      <c r="K102" s="116"/>
      <c r="L102" s="111"/>
      <c r="M102" s="359">
        <v>0.08</v>
      </c>
      <c r="N102" s="436">
        <f t="shared" si="15"/>
        <v>0</v>
      </c>
      <c r="O102" s="445">
        <f t="shared" si="16"/>
        <v>0</v>
      </c>
      <c r="P102" s="444">
        <f t="shared" si="17"/>
        <v>0</v>
      </c>
      <c r="Q102" s="415"/>
      <c r="R102" s="118"/>
      <c r="S102" s="101"/>
    </row>
    <row r="103" spans="1:19" ht="25.5">
      <c r="A103" s="385">
        <v>8</v>
      </c>
      <c r="B103" s="92" t="s">
        <v>186</v>
      </c>
      <c r="C103" s="114" t="s">
        <v>33</v>
      </c>
      <c r="D103" s="116" t="s">
        <v>188</v>
      </c>
      <c r="E103" s="116">
        <v>56</v>
      </c>
      <c r="F103" s="96" t="s">
        <v>11</v>
      </c>
      <c r="G103" s="126">
        <v>24</v>
      </c>
      <c r="H103" s="96" t="s">
        <v>10</v>
      </c>
      <c r="I103" s="110"/>
      <c r="J103" s="116"/>
      <c r="K103" s="116"/>
      <c r="L103" s="111"/>
      <c r="M103" s="359">
        <v>0.08</v>
      </c>
      <c r="N103" s="436">
        <f t="shared" si="15"/>
        <v>0</v>
      </c>
      <c r="O103" s="445">
        <f t="shared" si="16"/>
        <v>0</v>
      </c>
      <c r="P103" s="444">
        <f t="shared" si="17"/>
        <v>0</v>
      </c>
      <c r="Q103" s="415"/>
      <c r="R103" s="118"/>
      <c r="S103" s="101"/>
    </row>
    <row r="104" spans="1:19" ht="26.25" thickBot="1">
      <c r="A104" s="386">
        <v>9</v>
      </c>
      <c r="B104" s="223" t="s">
        <v>186</v>
      </c>
      <c r="C104" s="271" t="s">
        <v>33</v>
      </c>
      <c r="D104" s="270" t="s">
        <v>189</v>
      </c>
      <c r="E104" s="270">
        <v>56</v>
      </c>
      <c r="F104" s="227" t="s">
        <v>11</v>
      </c>
      <c r="G104" s="272">
        <v>12</v>
      </c>
      <c r="H104" s="227" t="s">
        <v>10</v>
      </c>
      <c r="I104" s="273"/>
      <c r="J104" s="270"/>
      <c r="K104" s="270"/>
      <c r="L104" s="274"/>
      <c r="M104" s="360">
        <v>0.08</v>
      </c>
      <c r="N104" s="436">
        <f t="shared" si="15"/>
        <v>0</v>
      </c>
      <c r="O104" s="446">
        <f t="shared" si="16"/>
        <v>0</v>
      </c>
      <c r="P104" s="447">
        <f t="shared" si="17"/>
        <v>0</v>
      </c>
      <c r="Q104" s="407"/>
      <c r="R104" s="275"/>
      <c r="S104" s="103"/>
    </row>
    <row r="105" spans="1:19" ht="13.5" thickBot="1">
      <c r="A105" s="377"/>
      <c r="B105" s="48" t="s">
        <v>212</v>
      </c>
      <c r="C105" s="403" t="s">
        <v>20</v>
      </c>
      <c r="D105" s="263"/>
      <c r="E105" s="264"/>
      <c r="F105" s="265"/>
      <c r="G105" s="264"/>
      <c r="H105" s="265"/>
      <c r="I105" s="266"/>
      <c r="J105" s="264"/>
      <c r="K105" s="265"/>
      <c r="L105" s="267"/>
      <c r="M105" s="268"/>
      <c r="N105" s="463"/>
      <c r="O105" s="449">
        <f>SUM(O96:O104)</f>
        <v>0</v>
      </c>
      <c r="P105" s="450">
        <f>SUM(P96:P104)</f>
        <v>0</v>
      </c>
      <c r="Q105" s="269"/>
      <c r="R105" s="240" t="s">
        <v>244</v>
      </c>
      <c r="S105" s="108">
        <f>P105</f>
        <v>0</v>
      </c>
    </row>
    <row r="106" spans="1:19" ht="19.5" customHeight="1" thickBot="1">
      <c r="A106" s="379"/>
      <c r="B106" s="319"/>
      <c r="C106" s="319"/>
      <c r="D106" s="319"/>
      <c r="E106" s="319"/>
      <c r="F106" s="319"/>
      <c r="G106" s="319"/>
      <c r="H106" s="319"/>
      <c r="I106" s="319"/>
      <c r="J106" s="319"/>
      <c r="K106" s="319"/>
      <c r="L106" s="319"/>
      <c r="M106" s="319"/>
      <c r="N106" s="451"/>
      <c r="O106" s="454"/>
      <c r="P106" s="454"/>
      <c r="Q106" s="113"/>
      <c r="R106" s="113"/>
      <c r="S106" s="112"/>
    </row>
    <row r="107" spans="1:19" ht="13.5" thickBot="1">
      <c r="A107" s="373" t="s">
        <v>213</v>
      </c>
      <c r="B107" s="173"/>
      <c r="C107" s="193" t="s">
        <v>253</v>
      </c>
      <c r="D107" s="174"/>
      <c r="E107" s="175"/>
      <c r="F107" s="174"/>
      <c r="G107" s="174"/>
      <c r="H107" s="174"/>
      <c r="I107" s="179"/>
      <c r="J107" s="175"/>
      <c r="K107" s="174"/>
      <c r="L107" s="176"/>
      <c r="M107" s="192"/>
      <c r="N107" s="443"/>
      <c r="O107" s="443"/>
      <c r="P107" s="443"/>
      <c r="Q107" s="179"/>
      <c r="R107" s="174"/>
      <c r="S107" s="180"/>
    </row>
    <row r="108" spans="1:19" ht="25.5">
      <c r="A108" s="388">
        <v>1</v>
      </c>
      <c r="B108" s="205" t="s">
        <v>55</v>
      </c>
      <c r="C108" s="197" t="s">
        <v>197</v>
      </c>
      <c r="D108" s="198" t="s">
        <v>22</v>
      </c>
      <c r="E108" s="199">
        <v>90</v>
      </c>
      <c r="F108" s="198" t="s">
        <v>11</v>
      </c>
      <c r="G108" s="200">
        <v>20</v>
      </c>
      <c r="H108" s="198" t="s">
        <v>10</v>
      </c>
      <c r="I108" s="201"/>
      <c r="J108" s="199"/>
      <c r="K108" s="202"/>
      <c r="L108" s="203"/>
      <c r="M108" s="361">
        <v>0.08</v>
      </c>
      <c r="N108" s="436">
        <f t="shared" ref="N108:N118" si="18">L108*(1+M108)</f>
        <v>0</v>
      </c>
      <c r="O108" s="467">
        <f>G108*L108</f>
        <v>0</v>
      </c>
      <c r="P108" s="467">
        <f t="shared" ref="P108:P118" si="19">O108*(1+M108)</f>
        <v>0</v>
      </c>
      <c r="Q108" s="416"/>
      <c r="R108" s="196"/>
      <c r="S108" s="135"/>
    </row>
    <row r="109" spans="1:19">
      <c r="A109" s="389">
        <v>2</v>
      </c>
      <c r="B109" s="400" t="s">
        <v>54</v>
      </c>
      <c r="C109" s="140" t="s">
        <v>198</v>
      </c>
      <c r="D109" s="142" t="s">
        <v>67</v>
      </c>
      <c r="E109" s="143">
        <v>108</v>
      </c>
      <c r="F109" s="142" t="s">
        <v>11</v>
      </c>
      <c r="G109" s="144">
        <v>80</v>
      </c>
      <c r="H109" s="142" t="s">
        <v>10</v>
      </c>
      <c r="I109" s="145"/>
      <c r="J109" s="143"/>
      <c r="K109" s="146"/>
      <c r="L109" s="147"/>
      <c r="M109" s="362">
        <v>0.08</v>
      </c>
      <c r="N109" s="436">
        <f t="shared" si="18"/>
        <v>0</v>
      </c>
      <c r="O109" s="468">
        <f t="shared" ref="O109:O118" si="20">G109*L109</f>
        <v>0</v>
      </c>
      <c r="P109" s="468">
        <f t="shared" si="19"/>
        <v>0</v>
      </c>
      <c r="Q109" s="417"/>
      <c r="R109" s="141"/>
      <c r="S109" s="101"/>
    </row>
    <row r="110" spans="1:19">
      <c r="A110" s="389">
        <v>3</v>
      </c>
      <c r="B110" s="400" t="s">
        <v>126</v>
      </c>
      <c r="C110" s="140" t="s">
        <v>198</v>
      </c>
      <c r="D110" s="142" t="s">
        <v>12</v>
      </c>
      <c r="E110" s="143">
        <v>112</v>
      </c>
      <c r="F110" s="142" t="s">
        <v>11</v>
      </c>
      <c r="G110" s="144">
        <v>25</v>
      </c>
      <c r="H110" s="142" t="s">
        <v>10</v>
      </c>
      <c r="I110" s="145"/>
      <c r="J110" s="143"/>
      <c r="K110" s="146"/>
      <c r="L110" s="147"/>
      <c r="M110" s="362">
        <v>0.08</v>
      </c>
      <c r="N110" s="436">
        <f t="shared" si="18"/>
        <v>0</v>
      </c>
      <c r="O110" s="468">
        <f t="shared" si="20"/>
        <v>0</v>
      </c>
      <c r="P110" s="468">
        <f t="shared" si="19"/>
        <v>0</v>
      </c>
      <c r="Q110" s="417"/>
      <c r="R110" s="141"/>
      <c r="S110" s="101"/>
    </row>
    <row r="111" spans="1:19">
      <c r="A111" s="389">
        <v>4</v>
      </c>
      <c r="B111" s="400" t="s">
        <v>126</v>
      </c>
      <c r="C111" s="140" t="s">
        <v>198</v>
      </c>
      <c r="D111" s="142" t="s">
        <v>68</v>
      </c>
      <c r="E111" s="143">
        <v>112</v>
      </c>
      <c r="F111" s="142" t="s">
        <v>11</v>
      </c>
      <c r="G111" s="144">
        <v>8</v>
      </c>
      <c r="H111" s="142" t="s">
        <v>10</v>
      </c>
      <c r="I111" s="145"/>
      <c r="J111" s="143"/>
      <c r="K111" s="146"/>
      <c r="L111" s="147"/>
      <c r="M111" s="362">
        <v>0.08</v>
      </c>
      <c r="N111" s="436">
        <f t="shared" si="18"/>
        <v>0</v>
      </c>
      <c r="O111" s="468">
        <f t="shared" si="20"/>
        <v>0</v>
      </c>
      <c r="P111" s="468">
        <f t="shared" si="19"/>
        <v>0</v>
      </c>
      <c r="Q111" s="417"/>
      <c r="R111" s="141"/>
      <c r="S111" s="101"/>
    </row>
    <row r="112" spans="1:19">
      <c r="A112" s="389">
        <v>5</v>
      </c>
      <c r="B112" s="400" t="s">
        <v>125</v>
      </c>
      <c r="C112" s="140" t="s">
        <v>198</v>
      </c>
      <c r="D112" s="142" t="s">
        <v>12</v>
      </c>
      <c r="E112" s="143">
        <v>90</v>
      </c>
      <c r="F112" s="142" t="s">
        <v>11</v>
      </c>
      <c r="G112" s="144">
        <v>60</v>
      </c>
      <c r="H112" s="142" t="s">
        <v>10</v>
      </c>
      <c r="I112" s="145"/>
      <c r="J112" s="143"/>
      <c r="K112" s="146"/>
      <c r="L112" s="147"/>
      <c r="M112" s="362">
        <v>0.08</v>
      </c>
      <c r="N112" s="436">
        <f t="shared" si="18"/>
        <v>0</v>
      </c>
      <c r="O112" s="468">
        <f t="shared" si="20"/>
        <v>0</v>
      </c>
      <c r="P112" s="468">
        <f t="shared" si="19"/>
        <v>0</v>
      </c>
      <c r="Q112" s="417"/>
      <c r="R112" s="141"/>
      <c r="S112" s="101"/>
    </row>
    <row r="113" spans="1:19">
      <c r="A113" s="389">
        <v>6</v>
      </c>
      <c r="B113" s="400" t="s">
        <v>125</v>
      </c>
      <c r="C113" s="140" t="s">
        <v>198</v>
      </c>
      <c r="D113" s="142" t="s">
        <v>14</v>
      </c>
      <c r="E113" s="143">
        <v>90</v>
      </c>
      <c r="F113" s="142" t="s">
        <v>11</v>
      </c>
      <c r="G113" s="144">
        <v>10</v>
      </c>
      <c r="H113" s="142" t="s">
        <v>10</v>
      </c>
      <c r="I113" s="145"/>
      <c r="J113" s="143"/>
      <c r="K113" s="146"/>
      <c r="L113" s="147"/>
      <c r="M113" s="362">
        <v>0.08</v>
      </c>
      <c r="N113" s="436">
        <f t="shared" si="18"/>
        <v>0</v>
      </c>
      <c r="O113" s="468">
        <f t="shared" si="20"/>
        <v>0</v>
      </c>
      <c r="P113" s="468">
        <f t="shared" si="19"/>
        <v>0</v>
      </c>
      <c r="Q113" s="417"/>
      <c r="R113" s="141"/>
      <c r="S113" s="101"/>
    </row>
    <row r="114" spans="1:19" ht="25.5">
      <c r="A114" s="389">
        <v>7</v>
      </c>
      <c r="B114" s="400" t="s">
        <v>199</v>
      </c>
      <c r="C114" s="140" t="s">
        <v>198</v>
      </c>
      <c r="D114" s="142" t="s">
        <v>58</v>
      </c>
      <c r="E114" s="143">
        <v>90</v>
      </c>
      <c r="F114" s="142" t="s">
        <v>11</v>
      </c>
      <c r="G114" s="144">
        <v>3</v>
      </c>
      <c r="H114" s="142" t="s">
        <v>10</v>
      </c>
      <c r="I114" s="145"/>
      <c r="J114" s="143"/>
      <c r="K114" s="146"/>
      <c r="L114" s="148"/>
      <c r="M114" s="362">
        <v>0.08</v>
      </c>
      <c r="N114" s="436">
        <f t="shared" si="18"/>
        <v>0</v>
      </c>
      <c r="O114" s="468">
        <f t="shared" si="20"/>
        <v>0</v>
      </c>
      <c r="P114" s="468">
        <f t="shared" si="19"/>
        <v>0</v>
      </c>
      <c r="Q114" s="417"/>
      <c r="R114" s="141"/>
      <c r="S114" s="101"/>
    </row>
    <row r="115" spans="1:19" ht="25.5">
      <c r="A115" s="389">
        <v>8</v>
      </c>
      <c r="B115" s="400" t="s">
        <v>199</v>
      </c>
      <c r="C115" s="140" t="s">
        <v>198</v>
      </c>
      <c r="D115" s="142" t="s">
        <v>59</v>
      </c>
      <c r="E115" s="143">
        <v>90</v>
      </c>
      <c r="F115" s="142" t="s">
        <v>11</v>
      </c>
      <c r="G115" s="144">
        <v>1</v>
      </c>
      <c r="H115" s="142" t="s">
        <v>10</v>
      </c>
      <c r="I115" s="145"/>
      <c r="J115" s="143"/>
      <c r="K115" s="146"/>
      <c r="L115" s="148"/>
      <c r="M115" s="362">
        <v>0.08</v>
      </c>
      <c r="N115" s="436">
        <f t="shared" si="18"/>
        <v>0</v>
      </c>
      <c r="O115" s="468">
        <f t="shared" si="20"/>
        <v>0</v>
      </c>
      <c r="P115" s="468">
        <f t="shared" si="19"/>
        <v>0</v>
      </c>
      <c r="Q115" s="417"/>
      <c r="R115" s="141"/>
      <c r="S115" s="101"/>
    </row>
    <row r="116" spans="1:19" ht="25.5">
      <c r="A116" s="389">
        <v>9</v>
      </c>
      <c r="B116" s="400" t="s">
        <v>199</v>
      </c>
      <c r="C116" s="140" t="s">
        <v>198</v>
      </c>
      <c r="D116" s="142" t="s">
        <v>57</v>
      </c>
      <c r="E116" s="143">
        <v>90</v>
      </c>
      <c r="F116" s="142" t="s">
        <v>11</v>
      </c>
      <c r="G116" s="144">
        <v>1</v>
      </c>
      <c r="H116" s="142" t="s">
        <v>10</v>
      </c>
      <c r="I116" s="145"/>
      <c r="J116" s="143"/>
      <c r="K116" s="146"/>
      <c r="L116" s="148"/>
      <c r="M116" s="362">
        <v>0.08</v>
      </c>
      <c r="N116" s="436">
        <f t="shared" si="18"/>
        <v>0</v>
      </c>
      <c r="O116" s="468">
        <f t="shared" si="20"/>
        <v>0</v>
      </c>
      <c r="P116" s="468">
        <f t="shared" si="19"/>
        <v>0</v>
      </c>
      <c r="Q116" s="417"/>
      <c r="R116" s="141"/>
      <c r="S116" s="101"/>
    </row>
    <row r="117" spans="1:19" ht="25.5">
      <c r="A117" s="389">
        <v>10</v>
      </c>
      <c r="B117" s="400" t="s">
        <v>199</v>
      </c>
      <c r="C117" s="140" t="s">
        <v>198</v>
      </c>
      <c r="D117" s="142" t="s">
        <v>56</v>
      </c>
      <c r="E117" s="143">
        <v>90</v>
      </c>
      <c r="F117" s="142" t="s">
        <v>11</v>
      </c>
      <c r="G117" s="144">
        <v>1</v>
      </c>
      <c r="H117" s="142" t="s">
        <v>10</v>
      </c>
      <c r="I117" s="145"/>
      <c r="J117" s="143"/>
      <c r="K117" s="146"/>
      <c r="L117" s="148"/>
      <c r="M117" s="362">
        <v>0.08</v>
      </c>
      <c r="N117" s="436">
        <f t="shared" si="18"/>
        <v>0</v>
      </c>
      <c r="O117" s="468">
        <f t="shared" si="20"/>
        <v>0</v>
      </c>
      <c r="P117" s="468">
        <f t="shared" si="19"/>
        <v>0</v>
      </c>
      <c r="Q117" s="417"/>
      <c r="R117" s="141"/>
      <c r="S117" s="101"/>
    </row>
    <row r="118" spans="1:19" ht="13.5" thickBot="1">
      <c r="A118" s="390">
        <v>11</v>
      </c>
      <c r="B118" s="299" t="s">
        <v>60</v>
      </c>
      <c r="C118" s="279" t="s">
        <v>198</v>
      </c>
      <c r="D118" s="281" t="s">
        <v>61</v>
      </c>
      <c r="E118" s="282">
        <v>90</v>
      </c>
      <c r="F118" s="281" t="s">
        <v>11</v>
      </c>
      <c r="G118" s="283">
        <v>3</v>
      </c>
      <c r="H118" s="281" t="s">
        <v>10</v>
      </c>
      <c r="I118" s="284"/>
      <c r="J118" s="282"/>
      <c r="K118" s="285"/>
      <c r="L118" s="286"/>
      <c r="M118" s="363">
        <v>0.08</v>
      </c>
      <c r="N118" s="436">
        <f t="shared" si="18"/>
        <v>0</v>
      </c>
      <c r="O118" s="469">
        <f t="shared" si="20"/>
        <v>0</v>
      </c>
      <c r="P118" s="469">
        <f t="shared" si="19"/>
        <v>0</v>
      </c>
      <c r="Q118" s="418"/>
      <c r="R118" s="280"/>
      <c r="S118" s="103"/>
    </row>
    <row r="119" spans="1:19" ht="13.5" thickBot="1">
      <c r="A119" s="377"/>
      <c r="B119" s="48" t="s">
        <v>213</v>
      </c>
      <c r="C119" s="403" t="s">
        <v>20</v>
      </c>
      <c r="D119" s="263"/>
      <c r="E119" s="264"/>
      <c r="F119" s="265"/>
      <c r="G119" s="264"/>
      <c r="H119" s="265"/>
      <c r="I119" s="266"/>
      <c r="J119" s="264"/>
      <c r="K119" s="265"/>
      <c r="L119" s="267"/>
      <c r="M119" s="268"/>
      <c r="N119" s="463"/>
      <c r="O119" s="449">
        <f>SUM(O108:O118)</f>
        <v>0</v>
      </c>
      <c r="P119" s="450">
        <f>SUM(P108:P118)</f>
        <v>0</v>
      </c>
      <c r="Q119" s="269"/>
      <c r="R119" s="240" t="s">
        <v>244</v>
      </c>
      <c r="S119" s="108">
        <f>P119</f>
        <v>0</v>
      </c>
    </row>
    <row r="120" spans="1:19" ht="13.5" thickBot="1">
      <c r="A120" s="373" t="s">
        <v>214</v>
      </c>
      <c r="B120" s="173"/>
      <c r="C120" s="174" t="s">
        <v>205</v>
      </c>
      <c r="D120" s="174"/>
      <c r="E120" s="175"/>
      <c r="F120" s="174"/>
      <c r="G120" s="174"/>
      <c r="H120" s="174"/>
      <c r="I120" s="179"/>
      <c r="J120" s="175"/>
      <c r="K120" s="174"/>
      <c r="L120" s="204"/>
      <c r="M120" s="192"/>
      <c r="N120" s="443"/>
      <c r="O120" s="443"/>
      <c r="P120" s="443"/>
      <c r="Q120" s="179"/>
      <c r="R120" s="174"/>
      <c r="S120" s="180"/>
    </row>
    <row r="121" spans="1:19" ht="26.25" thickBot="1">
      <c r="A121" s="391">
        <v>1</v>
      </c>
      <c r="B121" s="288" t="s">
        <v>205</v>
      </c>
      <c r="C121" s="322" t="s">
        <v>78</v>
      </c>
      <c r="D121" s="322" t="s">
        <v>206</v>
      </c>
      <c r="E121" s="289">
        <v>1</v>
      </c>
      <c r="F121" s="323" t="s">
        <v>11</v>
      </c>
      <c r="G121" s="290">
        <v>300</v>
      </c>
      <c r="H121" s="323" t="s">
        <v>10</v>
      </c>
      <c r="I121" s="291"/>
      <c r="J121" s="289"/>
      <c r="K121" s="323"/>
      <c r="L121" s="324"/>
      <c r="M121" s="325">
        <v>0.08</v>
      </c>
      <c r="N121" s="436">
        <f>L121*(1+M121)</f>
        <v>0</v>
      </c>
      <c r="O121" s="447">
        <f>G121*L121</f>
        <v>0</v>
      </c>
      <c r="P121" s="447">
        <f>O121*(1+M121)</f>
        <v>0</v>
      </c>
      <c r="Q121" s="419"/>
      <c r="R121" s="326"/>
      <c r="S121" s="152"/>
    </row>
    <row r="122" spans="1:19" ht="13.5" thickBot="1">
      <c r="A122" s="392"/>
      <c r="B122" s="48" t="s">
        <v>214</v>
      </c>
      <c r="C122" s="405" t="s">
        <v>20</v>
      </c>
      <c r="D122" s="292"/>
      <c r="E122" s="293"/>
      <c r="F122" s="293"/>
      <c r="G122" s="292"/>
      <c r="H122" s="294"/>
      <c r="I122" s="294"/>
      <c r="J122" s="295"/>
      <c r="K122" s="294"/>
      <c r="L122" s="296"/>
      <c r="M122" s="297"/>
      <c r="N122" s="465"/>
      <c r="O122" s="470">
        <f>SUM(O121)</f>
        <v>0</v>
      </c>
      <c r="P122" s="471">
        <f>SUM(P121)</f>
        <v>0</v>
      </c>
      <c r="Q122" s="298"/>
      <c r="R122" s="240" t="s">
        <v>244</v>
      </c>
      <c r="S122" s="221">
        <f>P122</f>
        <v>0</v>
      </c>
    </row>
    <row r="123" spans="1:19" ht="13.5" thickBot="1">
      <c r="A123" s="373" t="s">
        <v>217</v>
      </c>
      <c r="B123" s="173"/>
      <c r="C123" s="174" t="s">
        <v>74</v>
      </c>
      <c r="D123" s="174"/>
      <c r="E123" s="175"/>
      <c r="F123" s="174"/>
      <c r="G123" s="174"/>
      <c r="H123" s="174"/>
      <c r="I123" s="179"/>
      <c r="J123" s="175"/>
      <c r="K123" s="174"/>
      <c r="L123" s="204"/>
      <c r="M123" s="192"/>
      <c r="N123" s="443"/>
      <c r="O123" s="443"/>
      <c r="P123" s="443"/>
      <c r="Q123" s="179"/>
      <c r="R123" s="174"/>
      <c r="S123" s="180"/>
    </row>
    <row r="124" spans="1:19" ht="25.5">
      <c r="A124" s="393">
        <v>1</v>
      </c>
      <c r="B124" s="205" t="s">
        <v>74</v>
      </c>
      <c r="C124" s="195" t="s">
        <v>215</v>
      </c>
      <c r="D124" s="198" t="s">
        <v>146</v>
      </c>
      <c r="E124" s="206">
        <v>1</v>
      </c>
      <c r="F124" s="207" t="s">
        <v>123</v>
      </c>
      <c r="G124" s="200">
        <v>8000</v>
      </c>
      <c r="H124" s="207" t="s">
        <v>10</v>
      </c>
      <c r="I124" s="208"/>
      <c r="J124" s="209"/>
      <c r="K124" s="149"/>
      <c r="L124" s="150"/>
      <c r="M124" s="151">
        <v>0.08</v>
      </c>
      <c r="N124" s="436">
        <f t="shared" ref="N124:N125" si="21">L124*(1+M124)</f>
        <v>0</v>
      </c>
      <c r="O124" s="472">
        <f>L124*G124</f>
        <v>0</v>
      </c>
      <c r="P124" s="473">
        <f>O124*(1+M124)</f>
        <v>0</v>
      </c>
      <c r="Q124" s="420"/>
      <c r="R124" s="327"/>
      <c r="S124" s="152"/>
    </row>
    <row r="125" spans="1:19" ht="26.25" thickBot="1">
      <c r="A125" s="394">
        <v>2</v>
      </c>
      <c r="B125" s="299" t="s">
        <v>74</v>
      </c>
      <c r="C125" s="279" t="s">
        <v>215</v>
      </c>
      <c r="D125" s="281" t="s">
        <v>216</v>
      </c>
      <c r="E125" s="300">
        <v>1</v>
      </c>
      <c r="F125" s="301" t="s">
        <v>123</v>
      </c>
      <c r="G125" s="283">
        <v>1000</v>
      </c>
      <c r="H125" s="301" t="s">
        <v>10</v>
      </c>
      <c r="I125" s="302"/>
      <c r="J125" s="303"/>
      <c r="K125" s="304"/>
      <c r="L125" s="305"/>
      <c r="M125" s="306">
        <v>0.08</v>
      </c>
      <c r="N125" s="436">
        <f t="shared" si="21"/>
        <v>0</v>
      </c>
      <c r="O125" s="474">
        <f>L125*G125</f>
        <v>0</v>
      </c>
      <c r="P125" s="475">
        <f>O125*(1+M125)</f>
        <v>0</v>
      </c>
      <c r="Q125" s="421"/>
      <c r="R125" s="328"/>
      <c r="S125" s="103"/>
    </row>
    <row r="126" spans="1:19" ht="13.5" thickBot="1">
      <c r="A126" s="392"/>
      <c r="B126" s="48" t="s">
        <v>217</v>
      </c>
      <c r="C126" s="405" t="s">
        <v>20</v>
      </c>
      <c r="D126" s="292"/>
      <c r="E126" s="293"/>
      <c r="F126" s="293"/>
      <c r="G126" s="292"/>
      <c r="H126" s="294"/>
      <c r="I126" s="294"/>
      <c r="J126" s="295"/>
      <c r="K126" s="294"/>
      <c r="L126" s="296"/>
      <c r="M126" s="297"/>
      <c r="N126" s="465"/>
      <c r="O126" s="470">
        <f>SUM(O124:O125)</f>
        <v>0</v>
      </c>
      <c r="P126" s="471">
        <f>SUM(P124:P125)</f>
        <v>0</v>
      </c>
      <c r="Q126" s="298"/>
      <c r="R126" s="240" t="s">
        <v>244</v>
      </c>
      <c r="S126" s="221">
        <f>P126</f>
        <v>0</v>
      </c>
    </row>
    <row r="127" spans="1:19" ht="13.5" thickBot="1">
      <c r="B127" s="154"/>
      <c r="C127" s="154"/>
      <c r="I127" s="154"/>
      <c r="K127" s="154"/>
      <c r="M127" s="154"/>
      <c r="Q127" s="154"/>
      <c r="R127" s="154"/>
    </row>
    <row r="128" spans="1:19" ht="13.5" thickBot="1">
      <c r="A128" s="367" t="s">
        <v>218</v>
      </c>
      <c r="B128" s="155"/>
      <c r="C128" s="156" t="s">
        <v>224</v>
      </c>
      <c r="D128" s="156"/>
      <c r="E128" s="157"/>
      <c r="F128" s="157"/>
      <c r="G128" s="156"/>
      <c r="H128" s="156"/>
      <c r="I128" s="158"/>
      <c r="J128" s="159"/>
      <c r="K128" s="160"/>
      <c r="L128" s="156"/>
      <c r="M128" s="161"/>
      <c r="N128" s="429"/>
      <c r="O128" s="430"/>
      <c r="P128" s="430"/>
      <c r="Q128" s="163"/>
      <c r="R128" s="162"/>
      <c r="S128" s="164"/>
    </row>
    <row r="129" spans="1:19" ht="67.5" customHeight="1" thickBot="1">
      <c r="A129" s="368">
        <v>1</v>
      </c>
      <c r="B129" s="84" t="s">
        <v>224</v>
      </c>
      <c r="C129" s="70" t="s">
        <v>227</v>
      </c>
      <c r="D129" s="69" t="s">
        <v>225</v>
      </c>
      <c r="E129" s="85" t="s">
        <v>112</v>
      </c>
      <c r="F129" s="69" t="s">
        <v>18</v>
      </c>
      <c r="G129" s="71">
        <v>1200</v>
      </c>
      <c r="H129" s="72" t="s">
        <v>9</v>
      </c>
      <c r="I129" s="307"/>
      <c r="J129" s="72"/>
      <c r="K129" s="183"/>
      <c r="L129" s="2"/>
      <c r="M129" s="351">
        <v>0.08</v>
      </c>
      <c r="N129" s="436">
        <f>L129*(1+M129)</f>
        <v>0</v>
      </c>
      <c r="O129" s="432">
        <f t="shared" ref="O129" si="22">G129*L129</f>
        <v>0</v>
      </c>
      <c r="P129" s="431">
        <f>O129*(1+M129)</f>
        <v>0</v>
      </c>
      <c r="Q129" s="76"/>
      <c r="R129" s="86"/>
      <c r="S129" s="57"/>
    </row>
    <row r="130" spans="1:19" ht="13.5" thickBot="1">
      <c r="A130" s="369"/>
      <c r="B130" s="48" t="s">
        <v>218</v>
      </c>
      <c r="C130" s="403" t="s">
        <v>20</v>
      </c>
      <c r="D130" s="50"/>
      <c r="E130" s="50"/>
      <c r="F130" s="50"/>
      <c r="G130" s="50"/>
      <c r="H130" s="50"/>
      <c r="I130" s="51"/>
      <c r="J130" s="50"/>
      <c r="K130" s="52"/>
      <c r="L130" s="50"/>
      <c r="M130" s="53"/>
      <c r="N130" s="433"/>
      <c r="O130" s="434">
        <f>SUM(O129:O129)</f>
        <v>0</v>
      </c>
      <c r="P130" s="435">
        <f>SUM(P129:P129)</f>
        <v>0</v>
      </c>
      <c r="Q130" s="14"/>
      <c r="R130" s="240" t="s">
        <v>244</v>
      </c>
      <c r="S130" s="55">
        <f>P130</f>
        <v>0</v>
      </c>
    </row>
    <row r="131" spans="1:19" ht="13.5" thickBot="1">
      <c r="A131" s="367" t="s">
        <v>219</v>
      </c>
      <c r="B131" s="155"/>
      <c r="C131" s="156" t="s">
        <v>75</v>
      </c>
      <c r="D131" s="156"/>
      <c r="E131" s="157"/>
      <c r="F131" s="157"/>
      <c r="G131" s="156"/>
      <c r="H131" s="156"/>
      <c r="I131" s="158"/>
      <c r="J131" s="159"/>
      <c r="K131" s="160"/>
      <c r="L131" s="156"/>
      <c r="M131" s="161"/>
      <c r="N131" s="429"/>
      <c r="O131" s="430"/>
      <c r="P131" s="430"/>
      <c r="Q131" s="163"/>
      <c r="R131" s="162"/>
      <c r="S131" s="164"/>
    </row>
    <row r="132" spans="1:19" ht="39" thickBot="1">
      <c r="A132" s="368">
        <v>1</v>
      </c>
      <c r="B132" s="84" t="s">
        <v>75</v>
      </c>
      <c r="C132" s="70" t="s">
        <v>228</v>
      </c>
      <c r="D132" s="69" t="s">
        <v>80</v>
      </c>
      <c r="E132" s="85" t="s">
        <v>226</v>
      </c>
      <c r="F132" s="69" t="s">
        <v>18</v>
      </c>
      <c r="G132" s="71">
        <v>60</v>
      </c>
      <c r="H132" s="72" t="s">
        <v>9</v>
      </c>
      <c r="I132" s="307"/>
      <c r="J132" s="72"/>
      <c r="K132" s="183"/>
      <c r="L132" s="2"/>
      <c r="M132" s="351">
        <v>0.08</v>
      </c>
      <c r="N132" s="436">
        <f>L132*(1+M132)</f>
        <v>0</v>
      </c>
      <c r="O132" s="432">
        <f t="shared" ref="O132" si="23">G132*L132</f>
        <v>0</v>
      </c>
      <c r="P132" s="431">
        <f>O132*(1+M132)</f>
        <v>0</v>
      </c>
      <c r="Q132" s="76"/>
      <c r="R132" s="86"/>
      <c r="S132" s="57"/>
    </row>
    <row r="133" spans="1:19" ht="13.5" thickBot="1">
      <c r="A133" s="369"/>
      <c r="B133" s="48" t="s">
        <v>219</v>
      </c>
      <c r="C133" s="403" t="s">
        <v>20</v>
      </c>
      <c r="D133" s="50"/>
      <c r="E133" s="50"/>
      <c r="F133" s="50"/>
      <c r="G133" s="50"/>
      <c r="H133" s="50"/>
      <c r="I133" s="51"/>
      <c r="J133" s="50"/>
      <c r="K133" s="52"/>
      <c r="L133" s="50"/>
      <c r="M133" s="53"/>
      <c r="N133" s="433"/>
      <c r="O133" s="434">
        <f>SUM(O132:O132)</f>
        <v>0</v>
      </c>
      <c r="P133" s="435">
        <f>SUM(P132:P132)</f>
        <v>0</v>
      </c>
      <c r="Q133" s="14"/>
      <c r="R133" s="240" t="s">
        <v>244</v>
      </c>
      <c r="S133" s="55">
        <f>P133</f>
        <v>0</v>
      </c>
    </row>
    <row r="134" spans="1:19" ht="13.5" thickBot="1">
      <c r="A134" s="367" t="s">
        <v>220</v>
      </c>
      <c r="B134" s="155"/>
      <c r="C134" s="156" t="s">
        <v>71</v>
      </c>
      <c r="D134" s="156"/>
      <c r="E134" s="157"/>
      <c r="F134" s="157"/>
      <c r="G134" s="156"/>
      <c r="H134" s="156"/>
      <c r="I134" s="158"/>
      <c r="J134" s="159"/>
      <c r="K134" s="160"/>
      <c r="L134" s="156"/>
      <c r="M134" s="161"/>
      <c r="N134" s="429"/>
      <c r="O134" s="430"/>
      <c r="P134" s="430"/>
      <c r="Q134" s="163"/>
      <c r="R134" s="162"/>
      <c r="S134" s="164"/>
    </row>
    <row r="135" spans="1:19" ht="25.5">
      <c r="A135" s="370">
        <v>1</v>
      </c>
      <c r="B135" s="78" t="s">
        <v>71</v>
      </c>
      <c r="C135" s="79" t="s">
        <v>229</v>
      </c>
      <c r="D135" s="77" t="s">
        <v>73</v>
      </c>
      <c r="E135" s="80">
        <v>5</v>
      </c>
      <c r="F135" s="77" t="s">
        <v>122</v>
      </c>
      <c r="G135" s="66">
        <v>216</v>
      </c>
      <c r="H135" s="67" t="s">
        <v>9</v>
      </c>
      <c r="I135" s="188"/>
      <c r="J135" s="67"/>
      <c r="K135" s="185"/>
      <c r="L135" s="2"/>
      <c r="M135" s="352">
        <v>0.08</v>
      </c>
      <c r="N135" s="436">
        <f t="shared" ref="N135:N136" si="24">L135*(1+M135)</f>
        <v>0</v>
      </c>
      <c r="O135" s="437">
        <f t="shared" ref="O135:O136" si="25">G135*L135</f>
        <v>0</v>
      </c>
      <c r="P135" s="436">
        <f>O135*(1+M135)</f>
        <v>0</v>
      </c>
      <c r="Q135" s="82"/>
      <c r="R135" s="83"/>
      <c r="S135" s="57"/>
    </row>
    <row r="136" spans="1:19" ht="26.25" thickBot="1">
      <c r="A136" s="371">
        <v>2</v>
      </c>
      <c r="B136" s="38" t="s">
        <v>71</v>
      </c>
      <c r="C136" s="63" t="s">
        <v>229</v>
      </c>
      <c r="D136" s="37" t="s">
        <v>72</v>
      </c>
      <c r="E136" s="40">
        <v>5</v>
      </c>
      <c r="F136" s="37" t="s">
        <v>122</v>
      </c>
      <c r="G136" s="41">
        <v>56</v>
      </c>
      <c r="H136" s="42" t="s">
        <v>9</v>
      </c>
      <c r="I136" s="222"/>
      <c r="J136" s="42"/>
      <c r="K136" s="44"/>
      <c r="L136" s="2"/>
      <c r="M136" s="353">
        <v>0.08</v>
      </c>
      <c r="N136" s="436">
        <f t="shared" si="24"/>
        <v>0</v>
      </c>
      <c r="O136" s="438">
        <f t="shared" si="25"/>
        <v>0</v>
      </c>
      <c r="P136" s="441">
        <f>O136*(1+M136)</f>
        <v>0</v>
      </c>
      <c r="Q136" s="45"/>
      <c r="R136" s="46"/>
      <c r="S136" s="57"/>
    </row>
    <row r="137" spans="1:19" ht="13.5" thickBot="1">
      <c r="A137" s="369"/>
      <c r="B137" s="48" t="s">
        <v>220</v>
      </c>
      <c r="C137" s="403" t="s">
        <v>20</v>
      </c>
      <c r="D137" s="50"/>
      <c r="E137" s="50"/>
      <c r="F137" s="50"/>
      <c r="G137" s="50"/>
      <c r="H137" s="50"/>
      <c r="I137" s="51"/>
      <c r="J137" s="50"/>
      <c r="K137" s="52"/>
      <c r="L137" s="50"/>
      <c r="M137" s="53"/>
      <c r="N137" s="433"/>
      <c r="O137" s="434">
        <f>SUM(O135:O136)</f>
        <v>0</v>
      </c>
      <c r="P137" s="435">
        <f>SUM(P135:P136)</f>
        <v>0</v>
      </c>
      <c r="Q137" s="14"/>
      <c r="R137" s="240" t="s">
        <v>244</v>
      </c>
      <c r="S137" s="55">
        <f>P137</f>
        <v>0</v>
      </c>
    </row>
    <row r="138" spans="1:19" ht="19.5" customHeight="1" thickBot="1">
      <c r="A138" s="379"/>
      <c r="B138" s="319"/>
      <c r="C138" s="319"/>
      <c r="D138" s="319"/>
      <c r="E138" s="319"/>
      <c r="F138" s="319"/>
      <c r="G138" s="319"/>
      <c r="H138" s="319"/>
      <c r="I138" s="319"/>
      <c r="J138" s="319"/>
      <c r="K138" s="319"/>
      <c r="L138" s="319"/>
      <c r="M138" s="319"/>
      <c r="N138" s="451"/>
      <c r="O138" s="454"/>
      <c r="P138" s="454"/>
      <c r="Q138" s="113"/>
      <c r="R138" s="113"/>
      <c r="S138" s="112"/>
    </row>
    <row r="139" spans="1:19" ht="13.5" thickBot="1">
      <c r="A139" s="373" t="s">
        <v>221</v>
      </c>
      <c r="B139" s="173"/>
      <c r="C139" s="193" t="s">
        <v>190</v>
      </c>
      <c r="D139" s="174"/>
      <c r="E139" s="175"/>
      <c r="F139" s="174"/>
      <c r="G139" s="174"/>
      <c r="H139" s="174"/>
      <c r="I139" s="179"/>
      <c r="J139" s="175"/>
      <c r="K139" s="174"/>
      <c r="L139" s="176"/>
      <c r="M139" s="192"/>
      <c r="N139" s="443"/>
      <c r="O139" s="443"/>
      <c r="P139" s="443"/>
      <c r="Q139" s="179"/>
      <c r="R139" s="174"/>
      <c r="S139" s="180"/>
    </row>
    <row r="140" spans="1:19" ht="25.5">
      <c r="A140" s="384">
        <v>1</v>
      </c>
      <c r="B140" s="128" t="s">
        <v>191</v>
      </c>
      <c r="C140" s="129" t="s">
        <v>192</v>
      </c>
      <c r="D140" s="127" t="s">
        <v>52</v>
      </c>
      <c r="E140" s="127">
        <v>1</v>
      </c>
      <c r="F140" s="130" t="s">
        <v>193</v>
      </c>
      <c r="G140" s="131">
        <v>14976</v>
      </c>
      <c r="H140" s="130" t="s">
        <v>11</v>
      </c>
      <c r="I140" s="132"/>
      <c r="J140" s="127"/>
      <c r="K140" s="127"/>
      <c r="L140" s="133"/>
      <c r="M140" s="358">
        <v>0.08</v>
      </c>
      <c r="N140" s="436">
        <f t="shared" ref="N140:N141" si="26">L140*(1+M140)</f>
        <v>0</v>
      </c>
      <c r="O140" s="444">
        <f>G140*L140</f>
        <v>0</v>
      </c>
      <c r="P140" s="444">
        <f>O140*(1+M140)</f>
        <v>0</v>
      </c>
      <c r="Q140" s="408"/>
      <c r="R140" s="134"/>
      <c r="S140" s="135"/>
    </row>
    <row r="141" spans="1:19" ht="26.25" thickBot="1">
      <c r="A141" s="386">
        <v>2</v>
      </c>
      <c r="B141" s="223" t="s">
        <v>191</v>
      </c>
      <c r="C141" s="271" t="s">
        <v>192</v>
      </c>
      <c r="D141" s="270" t="s">
        <v>50</v>
      </c>
      <c r="E141" s="270">
        <v>1</v>
      </c>
      <c r="F141" s="227" t="s">
        <v>193</v>
      </c>
      <c r="G141" s="272">
        <v>5280</v>
      </c>
      <c r="H141" s="227" t="s">
        <v>11</v>
      </c>
      <c r="I141" s="276"/>
      <c r="J141" s="270"/>
      <c r="K141" s="270"/>
      <c r="L141" s="274"/>
      <c r="M141" s="360">
        <v>0.08</v>
      </c>
      <c r="N141" s="436">
        <f t="shared" si="26"/>
        <v>0</v>
      </c>
      <c r="O141" s="446">
        <f>G141*L141</f>
        <v>0</v>
      </c>
      <c r="P141" s="444">
        <f>O141*(1+M141)</f>
        <v>0</v>
      </c>
      <c r="Q141" s="407"/>
      <c r="R141" s="275"/>
      <c r="S141" s="103"/>
    </row>
    <row r="142" spans="1:19" ht="13.5" thickBot="1">
      <c r="A142" s="377"/>
      <c r="B142" s="48" t="s">
        <v>221</v>
      </c>
      <c r="C142" s="403" t="s">
        <v>20</v>
      </c>
      <c r="D142" s="263"/>
      <c r="E142" s="264"/>
      <c r="F142" s="265"/>
      <c r="G142" s="264"/>
      <c r="H142" s="265"/>
      <c r="I142" s="266"/>
      <c r="J142" s="264"/>
      <c r="K142" s="265"/>
      <c r="L142" s="267"/>
      <c r="M142" s="268"/>
      <c r="N142" s="463"/>
      <c r="O142" s="449">
        <f>SUM(O140:O141)</f>
        <v>0</v>
      </c>
      <c r="P142" s="450">
        <f>SUM(P140:P141)</f>
        <v>0</v>
      </c>
      <c r="Q142" s="269"/>
      <c r="R142" s="240" t="s">
        <v>244</v>
      </c>
      <c r="S142" s="108">
        <f>P142</f>
        <v>0</v>
      </c>
    </row>
    <row r="143" spans="1:19">
      <c r="A143" s="395" t="s">
        <v>194</v>
      </c>
      <c r="B143" s="104"/>
      <c r="C143" s="105"/>
      <c r="D143" s="119"/>
      <c r="E143" s="120"/>
      <c r="F143" s="121"/>
      <c r="G143" s="120"/>
      <c r="H143" s="121"/>
      <c r="I143" s="122"/>
      <c r="J143" s="120"/>
      <c r="K143" s="121"/>
      <c r="L143" s="123"/>
      <c r="M143" s="124"/>
      <c r="N143" s="476"/>
      <c r="O143" s="452"/>
      <c r="P143" s="453"/>
      <c r="Q143" s="125"/>
      <c r="R143" s="136"/>
      <c r="S143" s="112"/>
    </row>
    <row r="144" spans="1:19">
      <c r="A144" s="396" t="s">
        <v>222</v>
      </c>
      <c r="B144" s="87"/>
      <c r="C144" s="115" t="s">
        <v>254</v>
      </c>
      <c r="D144" s="88"/>
      <c r="E144" s="89"/>
      <c r="F144" s="88"/>
      <c r="G144" s="88"/>
      <c r="H144" s="88"/>
      <c r="I144" s="91"/>
      <c r="J144" s="89"/>
      <c r="K144" s="88"/>
      <c r="L144" s="90"/>
      <c r="M144" s="109"/>
      <c r="N144" s="477"/>
      <c r="O144" s="477"/>
      <c r="P144" s="477"/>
      <c r="Q144" s="91"/>
      <c r="R144" s="88"/>
      <c r="S144" s="137"/>
    </row>
    <row r="145" spans="1:19" ht="39" thickBot="1">
      <c r="A145" s="386">
        <v>1</v>
      </c>
      <c r="B145" s="277" t="s">
        <v>195</v>
      </c>
      <c r="C145" s="72" t="s">
        <v>231</v>
      </c>
      <c r="D145" s="278" t="s">
        <v>50</v>
      </c>
      <c r="E145" s="270">
        <v>10</v>
      </c>
      <c r="F145" s="227" t="s">
        <v>232</v>
      </c>
      <c r="G145" s="272">
        <v>110</v>
      </c>
      <c r="H145" s="227" t="s">
        <v>10</v>
      </c>
      <c r="I145" s="276"/>
      <c r="J145" s="270"/>
      <c r="K145" s="270"/>
      <c r="L145" s="274"/>
      <c r="M145" s="360">
        <v>0.08</v>
      </c>
      <c r="N145" s="436">
        <f>L145*(1+M145)</f>
        <v>0</v>
      </c>
      <c r="O145" s="446">
        <f>G145*L145</f>
        <v>0</v>
      </c>
      <c r="P145" s="444">
        <f>O145*(1+M145)</f>
        <v>0</v>
      </c>
      <c r="Q145" s="407"/>
      <c r="R145" s="275"/>
      <c r="S145" s="103"/>
    </row>
    <row r="146" spans="1:19" ht="13.5" thickBot="1">
      <c r="A146" s="377"/>
      <c r="B146" s="48" t="s">
        <v>222</v>
      </c>
      <c r="C146" s="403" t="s">
        <v>20</v>
      </c>
      <c r="D146" s="263"/>
      <c r="E146" s="264"/>
      <c r="F146" s="265"/>
      <c r="G146" s="264"/>
      <c r="H146" s="265"/>
      <c r="I146" s="266"/>
      <c r="J146" s="264"/>
      <c r="K146" s="265"/>
      <c r="L146" s="267"/>
      <c r="M146" s="268"/>
      <c r="N146" s="463"/>
      <c r="O146" s="449">
        <f>SUM(O145)</f>
        <v>0</v>
      </c>
      <c r="P146" s="450">
        <f>SUM(P145:P145)</f>
        <v>0</v>
      </c>
      <c r="Q146" s="269"/>
      <c r="R146" s="240" t="s">
        <v>244</v>
      </c>
      <c r="S146" s="108">
        <f>P146</f>
        <v>0</v>
      </c>
    </row>
    <row r="147" spans="1:19" ht="13.5" thickBot="1">
      <c r="A147" s="373" t="s">
        <v>223</v>
      </c>
      <c r="B147" s="173"/>
      <c r="C147" s="193" t="s">
        <v>200</v>
      </c>
      <c r="D147" s="174"/>
      <c r="E147" s="175"/>
      <c r="F147" s="174"/>
      <c r="G147" s="174"/>
      <c r="H147" s="174"/>
      <c r="I147" s="179"/>
      <c r="J147" s="175"/>
      <c r="K147" s="174"/>
      <c r="L147" s="176"/>
      <c r="M147" s="192"/>
      <c r="N147" s="443"/>
      <c r="O147" s="443"/>
      <c r="P147" s="443"/>
      <c r="Q147" s="179"/>
      <c r="R147" s="174"/>
      <c r="S147" s="180"/>
    </row>
    <row r="148" spans="1:19" ht="18.75" customHeight="1">
      <c r="A148" s="384">
        <v>1</v>
      </c>
      <c r="B148" s="138" t="s">
        <v>201</v>
      </c>
      <c r="C148" s="67" t="s">
        <v>202</v>
      </c>
      <c r="D148" s="139" t="s">
        <v>52</v>
      </c>
      <c r="E148" s="127">
        <v>1</v>
      </c>
      <c r="F148" s="130" t="s">
        <v>203</v>
      </c>
      <c r="G148" s="131">
        <v>20</v>
      </c>
      <c r="H148" s="130" t="s">
        <v>10</v>
      </c>
      <c r="I148" s="132"/>
      <c r="J148" s="127"/>
      <c r="K148" s="127"/>
      <c r="L148" s="133"/>
      <c r="M148" s="358">
        <v>0.08</v>
      </c>
      <c r="N148" s="436">
        <f t="shared" ref="N148:N149" si="27">L148*(1+M148)</f>
        <v>0</v>
      </c>
      <c r="O148" s="444">
        <f>G148*L148</f>
        <v>0</v>
      </c>
      <c r="P148" s="444">
        <f>O148*(1+M148)</f>
        <v>0</v>
      </c>
      <c r="Q148" s="408"/>
      <c r="R148" s="134"/>
      <c r="S148" s="135"/>
    </row>
    <row r="149" spans="1:19" ht="25.5" customHeight="1" thickBot="1">
      <c r="A149" s="386">
        <v>2</v>
      </c>
      <c r="B149" s="277" t="s">
        <v>201</v>
      </c>
      <c r="C149" s="72" t="s">
        <v>202</v>
      </c>
      <c r="D149" s="278" t="s">
        <v>204</v>
      </c>
      <c r="E149" s="270">
        <v>1</v>
      </c>
      <c r="F149" s="227" t="s">
        <v>203</v>
      </c>
      <c r="G149" s="272">
        <v>160</v>
      </c>
      <c r="H149" s="227" t="s">
        <v>10</v>
      </c>
      <c r="I149" s="276"/>
      <c r="J149" s="270"/>
      <c r="K149" s="270"/>
      <c r="L149" s="274"/>
      <c r="M149" s="360">
        <v>0.08</v>
      </c>
      <c r="N149" s="436">
        <f t="shared" si="27"/>
        <v>0</v>
      </c>
      <c r="O149" s="446">
        <f>G149*L149</f>
        <v>0</v>
      </c>
      <c r="P149" s="444">
        <f>O149*(1+M149)</f>
        <v>0</v>
      </c>
      <c r="Q149" s="407"/>
      <c r="R149" s="275"/>
      <c r="S149" s="103"/>
    </row>
    <row r="150" spans="1:19" ht="13.5" thickBot="1">
      <c r="A150" s="377"/>
      <c r="B150" s="48" t="s">
        <v>223</v>
      </c>
      <c r="C150" s="404" t="s">
        <v>20</v>
      </c>
      <c r="D150" s="263"/>
      <c r="E150" s="264"/>
      <c r="F150" s="265"/>
      <c r="G150" s="264"/>
      <c r="H150" s="265"/>
      <c r="I150" s="266"/>
      <c r="J150" s="264"/>
      <c r="K150" s="265"/>
      <c r="L150" s="267"/>
      <c r="M150" s="268"/>
      <c r="N150" s="463"/>
      <c r="O150" s="449">
        <f>SUM(O148:O149)</f>
        <v>0</v>
      </c>
      <c r="P150" s="450">
        <f>SUM(P148:P149)</f>
        <v>0</v>
      </c>
      <c r="Q150" s="269"/>
      <c r="R150" s="240" t="s">
        <v>244</v>
      </c>
      <c r="S150" s="108">
        <f>P150</f>
        <v>0</v>
      </c>
    </row>
    <row r="151" spans="1:19" ht="13.5" thickBot="1">
      <c r="A151" s="367" t="s">
        <v>234</v>
      </c>
      <c r="B151" s="155"/>
      <c r="C151" s="156" t="s">
        <v>236</v>
      </c>
      <c r="D151" s="156"/>
      <c r="E151" s="157"/>
      <c r="F151" s="157"/>
      <c r="G151" s="156"/>
      <c r="H151" s="156"/>
      <c r="I151" s="158"/>
      <c r="J151" s="159"/>
      <c r="K151" s="160"/>
      <c r="L151" s="156"/>
      <c r="M151" s="161"/>
      <c r="N151" s="429"/>
      <c r="O151" s="430"/>
      <c r="P151" s="430"/>
      <c r="Q151" s="163"/>
      <c r="R151" s="162"/>
      <c r="S151" s="164"/>
    </row>
    <row r="152" spans="1:19" ht="121.5" customHeight="1">
      <c r="A152" s="397">
        <v>1</v>
      </c>
      <c r="B152" s="210" t="s">
        <v>235</v>
      </c>
      <c r="C152" s="211" t="s">
        <v>79</v>
      </c>
      <c r="D152" s="211" t="s">
        <v>52</v>
      </c>
      <c r="E152" s="212">
        <v>1</v>
      </c>
      <c r="F152" s="211" t="s">
        <v>193</v>
      </c>
      <c r="G152" s="213">
        <v>2000</v>
      </c>
      <c r="H152" s="211" t="s">
        <v>193</v>
      </c>
      <c r="I152" s="214"/>
      <c r="J152" s="215"/>
      <c r="K152" s="216"/>
      <c r="L152" s="217"/>
      <c r="M152" s="218">
        <v>0.05</v>
      </c>
      <c r="N152" s="436">
        <f t="shared" ref="N152:N153" si="28">L152*(1+M152)</f>
        <v>0</v>
      </c>
      <c r="O152" s="437">
        <f>G152*L152</f>
        <v>0</v>
      </c>
      <c r="P152" s="444">
        <f>O152*(1+M152)</f>
        <v>0</v>
      </c>
      <c r="Q152" s="422"/>
      <c r="R152" s="344"/>
      <c r="S152" s="219"/>
    </row>
    <row r="153" spans="1:19" ht="181.5" customHeight="1" thickBot="1">
      <c r="A153" s="398">
        <v>2</v>
      </c>
      <c r="B153" s="308" t="s">
        <v>239</v>
      </c>
      <c r="C153" s="309" t="s">
        <v>79</v>
      </c>
      <c r="D153" s="309" t="s">
        <v>238</v>
      </c>
      <c r="E153" s="310">
        <v>4</v>
      </c>
      <c r="F153" s="309" t="s">
        <v>237</v>
      </c>
      <c r="G153" s="311">
        <v>200</v>
      </c>
      <c r="H153" s="309" t="s">
        <v>10</v>
      </c>
      <c r="I153" s="312"/>
      <c r="J153" s="313"/>
      <c r="K153" s="314"/>
      <c r="L153" s="315"/>
      <c r="M153" s="316">
        <v>0.05</v>
      </c>
      <c r="N153" s="436">
        <f t="shared" si="28"/>
        <v>0</v>
      </c>
      <c r="O153" s="438">
        <f>G153*L153</f>
        <v>0</v>
      </c>
      <c r="P153" s="444">
        <f>O153*(1+M153)</f>
        <v>0</v>
      </c>
      <c r="Q153" s="423"/>
      <c r="R153" s="345"/>
      <c r="S153" s="220"/>
    </row>
    <row r="154" spans="1:19" ht="13.5" thickBot="1">
      <c r="A154" s="369"/>
      <c r="B154" s="48" t="s">
        <v>234</v>
      </c>
      <c r="C154" s="402" t="s">
        <v>20</v>
      </c>
      <c r="D154" s="50"/>
      <c r="E154" s="50"/>
      <c r="F154" s="50"/>
      <c r="G154" s="50"/>
      <c r="H154" s="50"/>
      <c r="I154" s="51"/>
      <c r="J154" s="50"/>
      <c r="K154" s="52"/>
      <c r="L154" s="50"/>
      <c r="M154" s="53"/>
      <c r="N154" s="433"/>
      <c r="O154" s="442">
        <f>SUM(O152:O153)</f>
        <v>0</v>
      </c>
      <c r="P154" s="433">
        <f>SUM(P152:P153)</f>
        <v>0</v>
      </c>
      <c r="Q154" s="317"/>
      <c r="R154" s="240" t="s">
        <v>245</v>
      </c>
      <c r="S154" s="318">
        <f>P154</f>
        <v>0</v>
      </c>
    </row>
    <row r="155" spans="1:19" ht="13.5" thickBot="1">
      <c r="C155" s="154"/>
      <c r="J155" s="347"/>
    </row>
    <row r="156" spans="1:19" ht="13.5" thickBot="1">
      <c r="A156" s="373" t="s">
        <v>241</v>
      </c>
      <c r="B156" s="173"/>
      <c r="C156" s="193" t="s">
        <v>174</v>
      </c>
      <c r="D156" s="174"/>
      <c r="E156" s="175"/>
      <c r="F156" s="174"/>
      <c r="G156" s="174"/>
      <c r="H156" s="174"/>
      <c r="I156" s="179"/>
      <c r="J156" s="175"/>
      <c r="K156" s="174"/>
      <c r="L156" s="176"/>
      <c r="M156" s="192"/>
      <c r="N156" s="443"/>
      <c r="O156" s="443"/>
      <c r="P156" s="443"/>
      <c r="Q156" s="179"/>
      <c r="R156" s="174"/>
      <c r="S156" s="180"/>
    </row>
    <row r="157" spans="1:19" ht="72.75" customHeight="1" thickBot="1">
      <c r="A157" s="399">
        <v>1</v>
      </c>
      <c r="B157" s="241" t="s">
        <v>175</v>
      </c>
      <c r="C157" s="253" t="s">
        <v>11</v>
      </c>
      <c r="D157" s="258" t="s">
        <v>176</v>
      </c>
      <c r="E157" s="258">
        <v>1</v>
      </c>
      <c r="F157" s="259" t="s">
        <v>177</v>
      </c>
      <c r="G157" s="257">
        <v>30</v>
      </c>
      <c r="H157" s="259" t="s">
        <v>177</v>
      </c>
      <c r="I157" s="260"/>
      <c r="J157" s="258"/>
      <c r="K157" s="258"/>
      <c r="L157" s="250"/>
      <c r="M157" s="261">
        <v>0.08</v>
      </c>
      <c r="N157" s="436">
        <f>L157*(1+M157)</f>
        <v>0</v>
      </c>
      <c r="O157" s="447">
        <f>G157*L157</f>
        <v>0</v>
      </c>
      <c r="P157" s="447">
        <f>O157*(1+M157)</f>
        <v>0</v>
      </c>
      <c r="Q157" s="424"/>
      <c r="R157" s="262"/>
      <c r="S157" s="152"/>
    </row>
    <row r="158" spans="1:19" ht="13.5" thickBot="1">
      <c r="A158" s="377"/>
      <c r="B158" s="287" t="s">
        <v>241</v>
      </c>
      <c r="C158" s="404" t="s">
        <v>20</v>
      </c>
      <c r="D158" s="263"/>
      <c r="E158" s="264"/>
      <c r="F158" s="265"/>
      <c r="G158" s="264"/>
      <c r="H158" s="265"/>
      <c r="I158" s="266"/>
      <c r="J158" s="264"/>
      <c r="K158" s="265"/>
      <c r="L158" s="267"/>
      <c r="M158" s="268"/>
      <c r="N158" s="463"/>
      <c r="O158" s="449">
        <f>SUM(O157)</f>
        <v>0</v>
      </c>
      <c r="P158" s="450">
        <f>SUM(P157)</f>
        <v>0</v>
      </c>
      <c r="Q158" s="269"/>
      <c r="R158" s="240" t="s">
        <v>246</v>
      </c>
      <c r="S158" s="108">
        <f>P158</f>
        <v>0</v>
      </c>
    </row>
    <row r="159" spans="1:19" ht="13.5" thickBot="1"/>
    <row r="160" spans="1:19" ht="13.5" thickBot="1">
      <c r="A160" s="373" t="s">
        <v>248</v>
      </c>
      <c r="B160" s="173"/>
      <c r="C160" s="193" t="s">
        <v>76</v>
      </c>
      <c r="D160" s="174"/>
      <c r="E160" s="175"/>
      <c r="F160" s="174"/>
      <c r="G160" s="174"/>
      <c r="H160" s="174"/>
      <c r="I160" s="179"/>
      <c r="J160" s="175"/>
      <c r="K160" s="174"/>
      <c r="L160" s="176"/>
      <c r="M160" s="192"/>
      <c r="N160" s="443"/>
      <c r="O160" s="443"/>
      <c r="P160" s="443"/>
      <c r="Q160" s="179"/>
      <c r="R160" s="174"/>
      <c r="S160" s="180"/>
    </row>
    <row r="161" spans="1:19" ht="18.75" customHeight="1">
      <c r="A161" s="384">
        <v>1</v>
      </c>
      <c r="B161" s="138" t="s">
        <v>76</v>
      </c>
      <c r="C161" s="67" t="s">
        <v>18</v>
      </c>
      <c r="D161" s="139" t="s">
        <v>21</v>
      </c>
      <c r="E161" s="127">
        <v>2</v>
      </c>
      <c r="F161" s="130" t="s">
        <v>11</v>
      </c>
      <c r="G161" s="131">
        <v>10</v>
      </c>
      <c r="H161" s="130" t="s">
        <v>10</v>
      </c>
      <c r="I161" s="132"/>
      <c r="J161" s="410"/>
      <c r="K161" s="127"/>
      <c r="L161" s="133"/>
      <c r="M161" s="358">
        <v>0.08</v>
      </c>
      <c r="N161" s="436">
        <f t="shared" ref="N161:N163" si="29">L161*(1+M161)</f>
        <v>0</v>
      </c>
      <c r="O161" s="444">
        <f>G161*L161</f>
        <v>0</v>
      </c>
      <c r="P161" s="444">
        <f>O161*(1+M161)</f>
        <v>0</v>
      </c>
      <c r="Q161" s="408"/>
      <c r="R161" s="134"/>
      <c r="S161" s="135"/>
    </row>
    <row r="162" spans="1:19" ht="18.75" customHeight="1">
      <c r="A162" s="384">
        <v>2</v>
      </c>
      <c r="B162" s="138" t="s">
        <v>76</v>
      </c>
      <c r="C162" s="67" t="s">
        <v>18</v>
      </c>
      <c r="D162" s="139" t="s">
        <v>22</v>
      </c>
      <c r="E162" s="127">
        <v>1</v>
      </c>
      <c r="F162" s="130" t="s">
        <v>11</v>
      </c>
      <c r="G162" s="131">
        <v>50</v>
      </c>
      <c r="H162" s="130" t="s">
        <v>10</v>
      </c>
      <c r="I162" s="132"/>
      <c r="J162" s="410"/>
      <c r="K162" s="127"/>
      <c r="L162" s="133"/>
      <c r="M162" s="358">
        <v>0.08</v>
      </c>
      <c r="N162" s="436">
        <f t="shared" si="29"/>
        <v>0</v>
      </c>
      <c r="O162" s="444">
        <f>G162*L162</f>
        <v>0</v>
      </c>
      <c r="P162" s="444">
        <f>O162*(1+M162)</f>
        <v>0</v>
      </c>
      <c r="Q162" s="408"/>
      <c r="R162" s="134"/>
      <c r="S162" s="135"/>
    </row>
    <row r="163" spans="1:19" ht="25.5" customHeight="1" thickBot="1">
      <c r="A163" s="386">
        <v>3</v>
      </c>
      <c r="B163" s="277" t="s">
        <v>76</v>
      </c>
      <c r="C163" s="72" t="s">
        <v>18</v>
      </c>
      <c r="D163" s="278" t="s">
        <v>247</v>
      </c>
      <c r="E163" s="270">
        <v>1</v>
      </c>
      <c r="F163" s="227" t="s">
        <v>11</v>
      </c>
      <c r="G163" s="272">
        <v>10</v>
      </c>
      <c r="H163" s="227" t="s">
        <v>10</v>
      </c>
      <c r="I163" s="276"/>
      <c r="J163" s="409"/>
      <c r="K163" s="270"/>
      <c r="L163" s="274"/>
      <c r="M163" s="360">
        <v>0.08</v>
      </c>
      <c r="N163" s="436">
        <f t="shared" si="29"/>
        <v>0</v>
      </c>
      <c r="O163" s="446">
        <f>G163*L163</f>
        <v>0</v>
      </c>
      <c r="P163" s="444">
        <f>O163*(1+M163)</f>
        <v>0</v>
      </c>
      <c r="Q163" s="407"/>
      <c r="R163" s="275"/>
      <c r="S163" s="103"/>
    </row>
    <row r="164" spans="1:19" ht="13.5" thickBot="1">
      <c r="A164" s="377"/>
      <c r="B164" s="48" t="s">
        <v>248</v>
      </c>
      <c r="C164" s="404" t="s">
        <v>20</v>
      </c>
      <c r="D164" s="263"/>
      <c r="E164" s="264"/>
      <c r="F164" s="265"/>
      <c r="G164" s="264"/>
      <c r="H164" s="265"/>
      <c r="I164" s="266"/>
      <c r="J164" s="264"/>
      <c r="K164" s="265"/>
      <c r="L164" s="267"/>
      <c r="M164" s="268"/>
      <c r="N164" s="463"/>
      <c r="O164" s="449">
        <f>SUM(O161:O163)</f>
        <v>0</v>
      </c>
      <c r="P164" s="450">
        <f>SUM(P161:P163)</f>
        <v>0</v>
      </c>
      <c r="Q164" s="269"/>
      <c r="R164" s="240" t="s">
        <v>244</v>
      </c>
      <c r="S164" s="108">
        <f>P164</f>
        <v>0</v>
      </c>
    </row>
    <row r="179" spans="15:15">
      <c r="O179" s="478" t="s">
        <v>255</v>
      </c>
    </row>
  </sheetData>
  <autoFilter ref="E2:E164" xr:uid="{00000000-0001-0000-0400-000000000000}"/>
  <phoneticPr fontId="23" type="noConversion"/>
  <conditionalFormatting sqref="I60:I68">
    <cfRule type="duplicateValues" dxfId="2" priority="3"/>
  </conditionalFormatting>
  <conditionalFormatting sqref="I74:I80">
    <cfRule type="duplicateValues" dxfId="1" priority="5"/>
  </conditionalFormatting>
  <conditionalFormatting sqref="I86">
    <cfRule type="duplicateValues" dxfId="0" priority="2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50" firstPageNumber="0" fitToHeight="0" orientation="landscape" blackAndWhite="1" r:id="rId1"/>
  <headerFooter differentOddEven="1" alignWithMargins="0">
    <oddHeader>&amp;LSPRAWA NR 112/2024&amp;CFORMULARZ CENOWY&amp;RZAŁĄCZNIK NR 5 DO SWZ</oddHeader>
  </headerFooter>
  <rowBreaks count="3" manualBreakCount="3">
    <brk id="24" max="18" man="1"/>
    <brk id="85" max="18" man="1"/>
    <brk id="133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asortymentowo-cenowy</vt:lpstr>
      <vt:lpstr>'Formularz asortymentowo-cenowy'!Obszar_wydruku</vt:lpstr>
    </vt:vector>
  </TitlesOfParts>
  <Company>10 Wojskowy Szpital Kliniczny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2024-08-22T11:44:21Z</cp:lastPrinted>
  <dcterms:created xsi:type="dcterms:W3CDTF">2020-08-21T12:40:28Z</dcterms:created>
  <dcterms:modified xsi:type="dcterms:W3CDTF">2024-09-23T12:24:40Z</dcterms:modified>
</cp:coreProperties>
</file>