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Dane\SZP-271-19-24 IMPLANTY\"/>
    </mc:Choice>
  </mc:AlternateContent>
  <xr:revisionPtr revIDLastSave="0" documentId="13_ncr:1_{EFEA7692-CF92-4FEC-9F4D-09576BB6F5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a 1" sheetId="1" r:id="rId1"/>
    <sheet name="grupa 2" sheetId="2" r:id="rId2"/>
    <sheet name="grupa 3" sheetId="3" r:id="rId3"/>
    <sheet name="grupa 4" sheetId="4" r:id="rId4"/>
    <sheet name="grupa 5" sheetId="5" r:id="rId5"/>
    <sheet name="grupa 6" sheetId="6" r:id="rId6"/>
    <sheet name="grupa 7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9" l="1"/>
  <c r="G28" i="9"/>
  <c r="G22" i="9"/>
  <c r="I22" i="9" s="1"/>
  <c r="G24" i="9"/>
  <c r="I24" i="9" s="1"/>
  <c r="G25" i="9"/>
  <c r="I25" i="9" s="1"/>
  <c r="G26" i="9"/>
  <c r="I26" i="9" s="1"/>
  <c r="G27" i="9"/>
  <c r="I27" i="9" s="1"/>
  <c r="G33" i="9"/>
  <c r="I33" i="9" s="1"/>
  <c r="G32" i="9"/>
  <c r="I32" i="9" s="1"/>
  <c r="G31" i="9"/>
  <c r="I31" i="9" s="1"/>
  <c r="G30" i="9"/>
  <c r="I30" i="9" s="1"/>
  <c r="G23" i="9"/>
  <c r="I23" i="9" s="1"/>
  <c r="G20" i="9"/>
  <c r="I20" i="9" s="1"/>
  <c r="G19" i="9"/>
  <c r="I19" i="9" s="1"/>
  <c r="G18" i="9"/>
  <c r="I18" i="9" s="1"/>
  <c r="G17" i="9"/>
  <c r="I17" i="9" s="1"/>
  <c r="G16" i="9"/>
  <c r="I16" i="9" s="1"/>
  <c r="G14" i="9"/>
  <c r="I14" i="9" s="1"/>
  <c r="G13" i="9"/>
  <c r="I13" i="9" s="1"/>
  <c r="G12" i="9"/>
  <c r="I12" i="9" s="1"/>
  <c r="G11" i="9"/>
  <c r="I11" i="9" s="1"/>
  <c r="G10" i="9"/>
  <c r="I10" i="9" s="1"/>
  <c r="G9" i="9"/>
  <c r="I9" i="9" s="1"/>
  <c r="G7" i="9"/>
  <c r="G6" i="9"/>
  <c r="I6" i="9" s="1"/>
  <c r="G4" i="9"/>
  <c r="I4" i="9" s="1"/>
  <c r="G3" i="9"/>
  <c r="I3" i="9" s="1"/>
  <c r="F5" i="6"/>
  <c r="H5" i="6" s="1"/>
  <c r="F4" i="6"/>
  <c r="H4" i="6" s="1"/>
  <c r="F3" i="6"/>
  <c r="H3" i="6" s="1"/>
  <c r="F3" i="5"/>
  <c r="H3" i="5" s="1"/>
  <c r="H4" i="5" s="1"/>
  <c r="F12" i="4"/>
  <c r="H12" i="4" s="1"/>
  <c r="F11" i="4"/>
  <c r="H11" i="4"/>
  <c r="F10" i="4"/>
  <c r="H10" i="4"/>
  <c r="F9" i="4"/>
  <c r="H9" i="4"/>
  <c r="F8" i="4"/>
  <c r="H8" i="4" s="1"/>
  <c r="F7" i="4"/>
  <c r="H7" i="4" s="1"/>
  <c r="F6" i="4"/>
  <c r="H6" i="4" s="1"/>
  <c r="F5" i="4"/>
  <c r="H5" i="4"/>
  <c r="F4" i="4"/>
  <c r="F8" i="3"/>
  <c r="H8" i="3" s="1"/>
  <c r="F7" i="3"/>
  <c r="H7" i="3" s="1"/>
  <c r="F6" i="3"/>
  <c r="H6" i="3"/>
  <c r="F5" i="3"/>
  <c r="H5" i="3" s="1"/>
  <c r="F4" i="3"/>
  <c r="H4" i="3" s="1"/>
  <c r="F3" i="3"/>
  <c r="F10" i="2"/>
  <c r="H10" i="2"/>
  <c r="F9" i="2"/>
  <c r="H9" i="2" s="1"/>
  <c r="F8" i="2"/>
  <c r="H8" i="2"/>
  <c r="F7" i="2"/>
  <c r="H7" i="2"/>
  <c r="F6" i="2"/>
  <c r="H6" i="2"/>
  <c r="F5" i="2"/>
  <c r="H5" i="2" s="1"/>
  <c r="F4" i="2"/>
  <c r="G3" i="1"/>
  <c r="G4" i="1"/>
  <c r="G5" i="1"/>
  <c r="I5" i="1" s="1"/>
  <c r="G6" i="1"/>
  <c r="I6" i="1" s="1"/>
  <c r="G7" i="1"/>
  <c r="I7" i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/>
  <c r="G21" i="1"/>
  <c r="I21" i="1" s="1"/>
  <c r="G22" i="1"/>
  <c r="I22" i="1" s="1"/>
  <c r="G23" i="1"/>
  <c r="I23" i="1" s="1"/>
  <c r="G24" i="1"/>
  <c r="I24" i="1" s="1"/>
  <c r="G25" i="1"/>
  <c r="I25" i="1" s="1"/>
  <c r="I3" i="1"/>
  <c r="H3" i="3"/>
  <c r="H4" i="2"/>
  <c r="G34" i="9" l="1"/>
  <c r="F13" i="4"/>
  <c r="H13" i="4" s="1"/>
  <c r="F4" i="5"/>
  <c r="G26" i="1"/>
  <c r="F9" i="3"/>
  <c r="H9" i="3" s="1"/>
  <c r="H4" i="4"/>
  <c r="F11" i="2"/>
  <c r="H11" i="2" s="1"/>
  <c r="I7" i="9"/>
  <c r="I34" i="9" s="1"/>
  <c r="F6" i="6"/>
  <c r="H6" i="6" s="1"/>
  <c r="I4" i="1"/>
  <c r="I26" i="1" s="1"/>
</calcChain>
</file>

<file path=xl/sharedStrings.xml><?xml version="1.0" encoding="utf-8"?>
<sst xmlns="http://schemas.openxmlformats.org/spreadsheetml/2006/main" count="368" uniqueCount="141">
  <si>
    <t>Lp.</t>
  </si>
  <si>
    <t>Opis</t>
  </si>
  <si>
    <t>Ilość szt.</t>
  </si>
  <si>
    <t>Cena jedn. netto</t>
  </si>
  <si>
    <t>Wartość netto</t>
  </si>
  <si>
    <t>VAT</t>
  </si>
  <si>
    <t>Wartość brutto</t>
  </si>
  <si>
    <t>Płytki do obojczyka</t>
  </si>
  <si>
    <t>Płytki anatomiczne blokująco - kompresyjne do złamań dalszej części obojczyka wraz z przemieszczeniem stawu barkowo – obojczykowego, do złamań trzonu oraz bocznej części obojczyka. Otwory w płytce dwufunkcyjne nie wymagające zaślepek/przejściówek, blokująco – kompresyjne dające możliwość użycia wkrętów blokowanych z gwintem stożkowym i korowych 3,5/3,5mm. Otwory blokowane z gwintem stożkowym. Materiał tytan.</t>
  </si>
  <si>
    <t>Płytki do bliższej nasady kości ramiennej</t>
  </si>
  <si>
    <t>Płytka anatomiczna blokująco - kompresyjna do bliższej nasady kości ramiennej. Na trzonie płytki otwory dwufunkcyjne nie wymagające zaślepek/przejściówek, blokująco – kompresyjne dające możliwość użycia wkrętów blokowanych z gwintem stożkowym i korowych 3,5/3,5mm. W głowie płytki otwory prowadzące śruby blokowane  3,5 mm pod różnymi kątami – w różnych kierunkach. Otwory blokowane z gwintem stożkowym. Materiał tytan.</t>
  </si>
  <si>
    <t>Płytki do dalszej nasady kości ramiennej</t>
  </si>
  <si>
    <t>Płytki anatomiczne, o kształcie zmniejszającym kontakt z kością, blokująco - kompresyjne do dalszej nasady kości ramiennej, zakładana z dostępu przyśrodkowego, z dostępu grzbietowo-bocznego bez i z bocznym podparciem kłykci, do złamań przynasadowych, zakładana z dostępu przyśrodkowego oraz płytka złamań pozastawowych, grzbietowo-boczna. Na trzonie płytki otwory dwufunkcyjne nie wymagające zaślepek/przejściówek, blokująco – kompresyjne dające możliwość użycia wkrętów blokowanych z gwintem stożkowym i korowych 3,5/3,5mm oraz otwór umożliwiający wstępną stabilizację drutem Kirschnera. W głowie płytki otwory prowadzące śruby blokowane (2,4; 2,7; 3,5) pod różnymi kątami – w różnych kierunkach. Otwory blokowane z gwintem stożkowym. Materiał tytan.</t>
  </si>
  <si>
    <t>Płytki do bliższej nasady kości łokciowej</t>
  </si>
  <si>
    <t>Płytka rekonstrukcyjna anatomiczna, o kształcie zmniejszającym kontakt z kością blokująco - kompresyjna do bliższej nasady kości łokciowej (wyrostek łokciowy), prawa i lewa oraz płytka hakowa do dalszej nasady kości strzałkowej/ bliższej nasady kości łokciowej. Na trzonie płytki otwory dwufunkcyjne nie wymagające zaślepek/przejściówek, blokująco – kompresyjne dające możliwość użycia wkrętów blokowanych z gwintem stożkowym i korowych 3,5/3,5 mm. Możliwość kształtowania płytki w części trzonowej dzięki podcięciom z boku i od spodu płytki. W głowie płytki otwory prowadzące śruby blokowane 3,5 mm pod różnymi kątami – w różnych kierunkach. Otwory blokowane z gwintem stożkowym. Materiał tytan.</t>
  </si>
  <si>
    <t>Płytki do bliższej nasady kości promieniowej</t>
  </si>
  <si>
    <t xml:space="preserve">Płytka anatomiczna, o kształcie zmniejszającym kontakt z kością, blokująco - kompresyjna do bliższej nasady kości promieniowej. Płytki o kształcie dopasowanym do złamań szyjki, jak i głowy kości promieniowej. Na trzonie płytki otwory dwufunkcyjne nie wymagające zaślepek/przejściówek, blokująco – kompresyjne dające możliwość użycia wkrętów blokowanych z gwintem stożkowym i korowych 2.4/2.7mm. W głowie płytki otwory prowadzące śruby blokowane (2,4) pod różnymi kątami – w różnych kierunkach. Otwory blokowane z gwintem stożkowym. Płytki głowowe prawe i lewe, szyjkowe – uniwersalne. Materiał tytan. </t>
  </si>
  <si>
    <t>Płytki do dalszej nasady kości promieniowej</t>
  </si>
  <si>
    <t xml:space="preserve">Płytki blokująco – kompresyjne do dalszej nasady kości promieniowej, dłoniowe, grzbietowe, dwukolumnowe, w różnych kształtach – T, L, H, Y oraz proste. Na trzonie płytki otwory dwufunkcyjne nie wymagające zaślepek/przejściówek, blokująco – kompresyjne dające możliwość użycia wkrętów blokowanych z gwintem stożkowym i korowych 2,4/2,7/3,5 mm. W głowie płytki otwory prowadzące śruby blokowane (2,4) pod różnymi kątami. Otwory blokowane z gwintem stożkowym. Materiał tytan.   </t>
  </si>
  <si>
    <t>Płytki do bliższej nasady kości udowej</t>
  </si>
  <si>
    <t xml:space="preserve">Płytki anatomiczne o kształcie zmniejszającym kontakt z kością, blokująco - kompresyjne do bliższej nasady kości udowej. Na trzonie płyty otwory dwufunkcyjne nie wymagające zaślepek/przejściówek, blokująco – kompresyjne dające możliwość użycia wkrętów blokowanych z gwintem stożkowym i korowych 5,0/4,5 mm. W głowie płyty otwory prowadzące śruby blokujące pod różnymi kątami – w różnych kierunkach śr. 5,0 - 7,3mm.  Otwory blokowane z gwintem stożkowym. Materiał tytan.   </t>
  </si>
  <si>
    <t>Zestaw do mocowania nakładki do stabilizacji złamań</t>
  </si>
  <si>
    <t>Płytki do dalszej nasady kości udowej</t>
  </si>
  <si>
    <t xml:space="preserve">Płytki anatomiczne blokująco - kompresyjna do dalszej nasady kości udowej zakładane z dostępu bocznego, lewa i prawa. Na trzonie płyty otwory dwufunkcyjne nie wymagające zaślepek/przejściówek, blokująco – kompresyjne dające możliwość użycia wkrętów blokowanych z gwintem stożkowym i korowych 5,0/4,5. W głowie płytki otwory prowadzące śruby blokowane lite i kaniulowane (5,0/7,3). Otwory blokowane z gwintem stożkowym. Materiał tytan.  </t>
  </si>
  <si>
    <t>Płytki do bliższej nasady kości piszczelowej</t>
  </si>
  <si>
    <t xml:space="preserve">Płytki anatomiczne, blokująco - kompresyjne do bliższej nasady kości piszczelowej od strony przyśrodkowej „T”, od strony bocznej „L”, płytka kłykciowa piszczelowa oraz płytka zakładana z dostępu tylno-przyśrodkowego. Na trzonie płyty otwory dwufunkcyjne nie wymagające zaślepek/przejściówek, blokująco – kompresyjne dające możliwość użycia wkrętów blokowanych z gwintem stożkowym 3,5/5,0 i korowych 3.5/4,5. W głowie płytki otwory prowadzące śruby blokowane 3,5/5,0. Otwory blokowane z gwintem stożkowym. Materiał tytan.  </t>
  </si>
  <si>
    <t>Płytki do dalszej nasady kości piszczelowej</t>
  </si>
  <si>
    <t xml:space="preserve">Płytki anatomiczne, blokująco - kompresyjna do dalszej nasady kości piszczelowej od strony przyśrodkowej z dodatkowym podparciem i bez, przyśrodkowa z małym anatomicznym wygięciem, przednio-boczna lewe i prawe oraz płytka zakładana od strony przedniobocznej i przyśrodkowej, uniwersalna. Na trzonie płytki otwory dwufunkcyjne nie wymagające zaślepek/przejściówek, blokująco – kompresyjne dające możliwość użycia wkrętów blokowanych z gwintem stożkowym 3,5 i korowych 3.5/2,7. W głowie płytki otwory prowadzące śruby blokowane 3,5 pod różnymi kątami – w różnych kierunkach. Otwory blokowane z gwintem stożkowym. Materiał tytan.  </t>
  </si>
  <si>
    <t>Płytki do kości strzałkowej</t>
  </si>
  <si>
    <t xml:space="preserve">Płytki anatomiczne blokująco - kompresyjne do dalszej nasady kości strzałkowej, prawe i lewe, mocowane od strony bocznej i tylno-bocznej. Na trzonie płyty otwory dwufunkcyjne nie wymagające zaślepek/przejściówek, blokująco – kompresyjne dające możliwość użycia wkrętów blokowanych z gwintem stożkowym i korowych 3.5/3.5 oraz podłużny otwór blokująco – kompresyjny umożliwiający elastyczność pionowego pozycjonowania płytki. W głowie płyty otwory prowadzące śruby blokowane lub korowe 2,4/2,7mm pod różnymi kątami – w różnych kierunkach. Otwory blokowane z gwintem stożkowym. Materiał tytan.  </t>
  </si>
  <si>
    <t>Płytki do stopy</t>
  </si>
  <si>
    <t xml:space="preserve">Płytki anatomiczne do zespoleń kości stopy, śródstopia, kości piętowej, grubość płytek 1,2 - 1,8 mm. Różne kształty: X, prostokątna, prosta, T, wygięta, L, ukośna T, 3D, piętowa. Otwory gwintowane do śrub o średnicy 2,4/ 2,7/3,5 mm oraz otwory dwufunkcyjne nie wymagające zaślepek/przejściówek, blokująco – kompresyjne dające możliwość użycia wkrętów blokowanych z gwintem stożkowym i korowych 2,4/2,7 mm. Otwory blokowane z gwintem stożkowym. Materiał tytan.  </t>
  </si>
  <si>
    <t>Płytki proste</t>
  </si>
  <si>
    <t xml:space="preserve">Płytki blokowane proste, wąskie i szerokie, wygięte, rekonstrukcyjne, tubularne, również płytki do złamań przynasadowych. Otwory w płytce blokowane nie wymagające zaślepek/przejściówek z gwintem stożkowym, z możliwością zastosowania śrub blokowanych 2,4/2,7/3,5/5,0 mm oraz otwory dwufunkcyjne nie wymagające zaślepek/przejściówek, blokująco – kompresyjne dające możliwość użycia wkrętów blokowanych z gwintem stożkowym 2,4/2,7/3,5/5,0 i korowych 3,5/4,5 mm. Otwory blokowane z gwintem stożkowym. Materiał tytan.  </t>
  </si>
  <si>
    <t>Płytki rynienkowe do zespalania np. złamań kostek podudzia</t>
  </si>
  <si>
    <t>Wkręty</t>
  </si>
  <si>
    <t>Wkręty kątowo-stabilne, samogwintujące z gwintem stożkowym na łbie, z gniazdem sześciokątnym lub gwiazdkowym – średnice: 2,4mm, 2,7mm, 3,5mm, 5,0 mm.</t>
  </si>
  <si>
    <t xml:space="preserve">Wkręty kaniulowane kątowo-stabilne, samogwintujące z gwintem stożkowym na łbie, z gniazdem sześciokątnym lub gwiazdkowym – średnica: 7,3mm. </t>
  </si>
  <si>
    <t>Wkręty korowe średnica 2,7mm, 3,5 mm, 4,5 mm z gniazdem sześciokątnym lub gwiazdkowym.</t>
  </si>
  <si>
    <t>PŁYTKI KOSTNE – SYSTEM 2,0</t>
  </si>
  <si>
    <t>Płyty blokowane do złamań i rekonstrukcji w obrębie kości ręki i śródręcza. Różne kształtne płyt: proste, typu T, Y, H, L, talerzowe, dwu i czteromostkowe, do osteotomii, kłykciowe, hakowe, proste i proste rekonstrukcyjne. Otwory w płytce blokowane nie wymagające zaślepek/przejściówek z gwintem stożkowym, z możliwością zastosowania śrub blokowanych 2,0 mm oraz otwory dwufunkcyjne nie wymagające zaślepek/przejściówek, blokująco – kompresyjne dające możliwość użycia wkrętów blokowanych z gwintem stożkowym 2,0 i korowych 2,0/1,5 mm. Otwory blokowane z gwintem stożkowym.</t>
  </si>
  <si>
    <t>Wkręt korowy samogwintujący Ø 2,0 mm i 1,5 mm</t>
  </si>
  <si>
    <t>Gwoździe śródszpikowe</t>
  </si>
  <si>
    <r>
      <t xml:space="preserve">Gwóźdź śródszpikowy blokowany do kości piszczelowej w składzie:
- gwóźdź do kości piszczelowej (Ø 8-12mm, dł. 180-400mm) o przekroju okrągłym z kanałkami na długości części trzonowej gwoździa zmniejszającymi ciśnienie śródszpikowe, w części proksymalnej gwoździa maksymalnie dwa otwory ryglujące w tym jeden kompresyjny, w części dystalnej min. 2 maks. 3 (w tym jeden dynamiczny) otwory ryglujące.
- śruba zaślepiająca,
- śruba kompresyjna
</t>
    </r>
    <r>
      <rPr>
        <b/>
        <sz val="12"/>
        <rFont val="Arial"/>
        <family val="2"/>
        <charset val="238"/>
      </rPr>
      <t>Materiał: tytan.</t>
    </r>
  </si>
  <si>
    <t>Gwóźdź śródszpikowy blokowany do kości piszczelowej rekonstrukcyjny – wielopłaszczyznowy, blokowany wkrętami Ø 4,5mm i Ø 5 mm, uniwersalny do prawej i lewej kończyny, w części bliższej posiadający cztery otwory blokowane w trzech płaszczyznach (w tym dwa otwory gwintowane), kąt wygięcia gwoździa 10 stopni w części proksymalnej i 4 stopnie w części dystalnej, długość w części proksymalnej (do zgięcia) do 55 mm, blokowanie części bliższej z jednego celownika, w składzie:
- gwóźdź śródszpikowy blokowany do kości piszczelowej rekonstrukcyjny o przekroju okrągłym z kanałkami na długości części trzonowej gwoździa zmniejszającymi ciśnienie śródszpikowe – wielopłaszczyznowy (Ø 8-12 mm, dł. 180-400 mm),
- śruba zaślepiająca,
- śruba kompensacyjna
Materiał: tytan.</t>
  </si>
  <si>
    <t>Uniwersalny gwóźdź przeznaczony do leczenia złamań kości udowej (używany przy metodzie kompresyjnej, rekonstrukcyjnej oraz wstecznej) wprowadzany metodą  ante i retrograde, średnica 9‎÷12 mm ze skokiem (co 1 mm), lewy i prawy . W części dalszej posiadający min. 3 otwory w co najmniej 2 płaszczyznach ( w tym co najmniej 1 dynamiczny). W części bliższej posiadający min. 6 otworów w tym.: 2 rekonstrukcyjne , 2 do blokowania wstecznego i 2 do blokowania statycznego i kompresyjnego. Przy metodzie rekonstrukcyjnej blokowany w części bliższej 2 wkrętami samogwintującymi o średnicy Ø 6,5. Przy metodzie kompresyjnej blokowany w części bliższej w zależności od typu złamania wkrętami o średnicy Ø 4,5 oraz dodatkowo wkrętami o średnicy Ø 6,5. Przy metodzie wstecznej blokowany w części bliższej w zależności od typu złamania 2 wkrętami lub zestawem 
blokującym o średnicy Ø 6,5. W części dalszej blokowany wkrętami o średnicy Ø 4,5
Materiał: tytan.</t>
  </si>
  <si>
    <t>Gwóźdź śródszpikowy do leczenia złamań części bliższej kości udowej typu GAMMA krótki, ze średnicą w części proksymalnej max 16 mm; w składzie:
- gwóźdź (Ø 9-13mm, dł. 180-280mm), kąt 125°, 130°, 135°,
- śruba zaślepiająca, wyposażona w system zabezpieczający przed spadaniem śruby z wkrętaka,
- śruba kompensacyjna, wyposażona w system zabezpieczający przed spadaniem śruby z wkrętaka
- Śruba szyjkowa Ø 11mm (dł. 70-125mm)
- pin derotacyjny Ø 6,5mm lub  Ø 4,0mm do gwoździa Gamma ( 1 szt na komplet ) 
Materiał: tytan.</t>
  </si>
  <si>
    <t>Gwóźdź śródszpikowy do leczenia złamań części bliższej kości udowej typu GAMMA długi, prawy i lewy, ze średnicą w części proksymalnej max 16 mm; w składzie:
- gwóźdź (Ø 9-13mm, dł. 300-420mm), kąt 125°, 130°, 135°,
- śruba zaślepiająca, wyposażona w system zabezpieczający przed spadaniem śruby z wkrętaka,
- śruba kompensacyjna, wyposażona w system zabezpieczający przed spadaniem śruby z wkrętaka
- Śruba szyjkowa Ø 11mm (dł. 70-125mm)
- pin derotacyjny Ø 6,5mm lub  Ø 4,0mm do gwoździa Gamma ( 1 szt na komplet ) 
Materiał: tytan.</t>
  </si>
  <si>
    <t>Gwóźdż śródszpikowy do artrodezy stawu skokowo-goleniowego</t>
  </si>
  <si>
    <t xml:space="preserve">Gwóźdź śródszpikowy blokowany do kości udowej i piszczelowej typu ażurowy, do leczenia powikłań zapalnych
(z otworami typu fasolka o długości minimum 10mm i szerokości minimum 5 mm, rozmieszczonymi spiralnie na obwodzie gwoździa), w składzie:
- gwóźdź ażurowy do kości udowej (Ø 11-13mm) 
- śruba zaślepiająca,
- śruba kompensacyjna
</t>
  </si>
  <si>
    <t>Śruba kompresyjna DHS/DCS o dł. 32 mm</t>
  </si>
  <si>
    <t>Śruba DHS/DCS Ø 12,5mm i Ø 16 mm, dł. 55 - 150mm, o dł. gwintu 22mm i 27mm</t>
  </si>
  <si>
    <t>Wkręty korowe do płyt DHS, DCS</t>
  </si>
  <si>
    <t>Wkręty, druty</t>
  </si>
  <si>
    <t>Wkręt blokujący samogwintujący Ø 4,5 mm dł 26-100mm</t>
  </si>
  <si>
    <t>Wkręty blokujące trzonowe do gwoździ rekonstrukcyjnych Ø 6,5mm dł. 65-125mm</t>
  </si>
  <si>
    <t>Wkręty do gwoździ wielopłaszczyznowych Ø 5,0mm, dł. 26-60mm</t>
  </si>
  <si>
    <t>Śruby kompresyjne typu Herberta</t>
  </si>
  <si>
    <t>Śruby kaniulowane</t>
  </si>
  <si>
    <t>Klamra kostna</t>
  </si>
  <si>
    <t>Bolec do ryglowania dynamicznego o śr.4mm i długościach 24,28,30,32mm</t>
  </si>
  <si>
    <t>LP</t>
  </si>
  <si>
    <t>ilość</t>
  </si>
  <si>
    <t>cena jednostkowa netto</t>
  </si>
  <si>
    <t>wartość netto</t>
  </si>
  <si>
    <t>stawka VAT</t>
  </si>
  <si>
    <t>wartość brutto</t>
  </si>
  <si>
    <t>Implant PLIF do przestrzeni międzykręgowej - napylony</t>
  </si>
  <si>
    <t xml:space="preserve">-implanty z materiału peek z napyleniem czystym tytanem .  pochylone pod kątem 0, 5 ,8 stopni
- implanty dostępne w 46 rozmiarach 
- dostępne szerokości implantu 8,5mm i 10,5mm oraz długości 22mm i 26mm
- wysokość od 7mm do 13 mm
- znaczniki RTG wykonane z tantalu
- instrumentarium w bezobsługowych kontenerach sterylizacyjnych na min. 5000 cykli sterylizacyjnych
- 4 wielkości  retraktorów do trzymania korzeni nerwowych
</t>
  </si>
  <si>
    <t>Klatka międzytrzonowa szyjna z PEEK napylonego czystym tytanem</t>
  </si>
  <si>
    <t xml:space="preserve">Płytka szyjna </t>
  </si>
  <si>
    <t>zestaw</t>
  </si>
  <si>
    <t>Płytka</t>
  </si>
  <si>
    <t>śruba</t>
  </si>
  <si>
    <t xml:space="preserve">Tytanowy system do jedno- i wielosegmentowej tylnej stabilizacji odcinka szyjnego oraz stabilizacji potyliczno-szyjnej kręgosłupa </t>
  </si>
  <si>
    <t>Płyta dopotyliczna</t>
  </si>
  <si>
    <t>Śruby do potylicy</t>
  </si>
  <si>
    <t>Śruby transpedikularne</t>
  </si>
  <si>
    <t>Bloker</t>
  </si>
  <si>
    <t>Łącznik</t>
  </si>
  <si>
    <t>Pręt</t>
  </si>
  <si>
    <t>Urazowy tytanowy system do jedno i wielosegmentowej stabilizacji odcinka piersiowo-lędźwiowo-krzyżowego kręgosłupa</t>
  </si>
  <si>
    <t>Śruba transpedikularna</t>
  </si>
  <si>
    <t>Kaniula do cementu</t>
  </si>
  <si>
    <t xml:space="preserve">Tytanowy system do jedno i wielosegmentowej stabilizacji odcinka piersiowo-lędźwiowo-krzyżowego kręgosłupa przezskórny zestaw kręgosłupowy </t>
  </si>
  <si>
    <t>Kirschner</t>
  </si>
  <si>
    <t>Śruba augumentacyjna</t>
  </si>
  <si>
    <t xml:space="preserve">Frez do wiertaki kręgosłupowej szybkoobrotowej </t>
  </si>
  <si>
    <t xml:space="preserve">frez wielokrotnego użytku do wiertaki kręgosłupowej szybkoobrotowej kompatybilny z kątnicami kręgosłupowymi </t>
  </si>
  <si>
    <t>szt.</t>
  </si>
  <si>
    <t xml:space="preserve">Sztuczny substytut kostny </t>
  </si>
  <si>
    <t>0,5 ml</t>
  </si>
  <si>
    <t>1,0 ml</t>
  </si>
  <si>
    <t>2,5 ml</t>
  </si>
  <si>
    <t>5,0 ml</t>
  </si>
  <si>
    <t xml:space="preserve">szt. </t>
  </si>
  <si>
    <t>Nazwa</t>
  </si>
  <si>
    <t>Jednostka miary</t>
  </si>
  <si>
    <t>suma:</t>
  </si>
  <si>
    <t>GRUPA 1 - formularz asortymentowo - cenowy</t>
  </si>
  <si>
    <t>Nazwa producenta</t>
  </si>
  <si>
    <r>
      <t>Nr katalogowy</t>
    </r>
    <r>
      <rPr>
        <sz val="11"/>
        <color indexed="8"/>
        <rFont val="Arial"/>
        <family val="2"/>
        <charset val="238"/>
      </rPr>
      <t xml:space="preserve"> (należy podać dla każdej pozycji)</t>
    </r>
  </si>
  <si>
    <t>Załącznik nr 1a do SWZ</t>
  </si>
  <si>
    <t>GRUPA 2 - formularz asortymentowo - cenowy</t>
  </si>
  <si>
    <t>GRUPA 3 - formularz asortymentowo - cenowy</t>
  </si>
  <si>
    <t>GRUPA 4 - formularz asortymentowo - cenowy</t>
  </si>
  <si>
    <t>GRUPA 5 - formularz asortymentowo - cenowy</t>
  </si>
  <si>
    <t xml:space="preserve">Gwóźdź odpiętowy DO ZŁAMAŃ kości piętowej, o kształcie rurki, umożliwiającej włożenie przeszczepu kostnego do środka, na całej długości gwoździa. Gwóźdź uniwersalny (ten sam dla strony lewej i prawej) posiadający 2 niegwintowane otwory na śruby, wykonany ze stopu tytanu. Gwóźdź umożliwiający podtrzymanie złamanej powierzchni stawowej poprzez 10-cio zębową koronkę. Gwóźdź o średnicy 10mm i grubości ściany implantu 1 mm w przynajmniej 3 rozmiarach, zakończony zaślepką nie przedłużającą implantu. Instrumentarium umożliwiające dystrakcję odłamów kostnych. W zestawie śruby kaniulowane, o średnicy 5mm o różnych długościach ze skokiem co 2mm. Każdy implant sterylny i pakowany osobno. </t>
  </si>
  <si>
    <t>GRUPA 6 - formularz asortymentowo - cenowy</t>
  </si>
  <si>
    <t>GRUPA 7 - formularz asortymentowo - cenowy</t>
  </si>
  <si>
    <r>
      <t>Nr katalogowy</t>
    </r>
    <r>
      <rPr>
        <sz val="11"/>
        <color indexed="8"/>
        <rFont val="Arial"/>
        <family val="2"/>
      </rPr>
      <t xml:space="preserve"> (należy podać dla każdej pozycji)</t>
    </r>
  </si>
  <si>
    <t xml:space="preserve">• żelopostaciowy , nanocząsteczkowy hydroksyapatyt fosforanowo
• nanocząsteczki o wymiarach od 100nm do 200nm
• żel o ciastowatej konsystencji zachowujący stabilność in situ nawet przy 
• komórkowym przepływie krwi
• forma sterylnego żelu w wypełnionej strzykawce  o pojemnościach odpowiednio.: 0,5ml, 1ml, 2,5ml i 5ml
</t>
  </si>
  <si>
    <t xml:space="preserve">• wykonane z PEEK napylone czystym tytanem przezierne, ząbkowane implanty do międzykręgowej, tylnej  stabilizacji odcinka szyjnego (poziomy C3-C7) o kształcie owalnych bloków;
• implanty w rozmiarach o wys. 4-11mm (ze skokiem co 1mm) oraz średnicy 14mm (głęb. 11,5mm) lub 16mm (głęb. 13,5mm) oraz implant w wysokości 12mm i średnicy 16 mm i głęb.13,5mm i 0 stopni pochylenia
          w celu zachowania odpowiedniego kąta lordozy implanty mają kształt klinów    pochylonych pod kątem  5 lub 0 stopni
• dwa tantalowe znaczniki rtg, umożliwiające pooperacyjną lokalizację implantu;
• plastikowy, zamykany pojemnik na narzędzia i bezobsługowy kontener do sterylizacji z filtrami wielokrotnego użytku minimum na 5000 cykli sterylizacyjnych
• w zestawie instrumentarium dostępne   
 rozwieracze dotrzonowe typu Caspar lewy i prawy z pinami do trzonów o długościach 12mm,14mm,16mm ,18mm
+rozwieracze szyjne przezierne dla promieni X lub tytanowe do tkanek miękkich . Szerokość łopatek 19 mm
</t>
  </si>
  <si>
    <t xml:space="preserve">Wkręty blokowane zmienno-kątowe, samogwintujące, z gniazdem gwiazdkowym – średnice: 2,4mm, 2,7mm, 3,5mm. </t>
  </si>
  <si>
    <t>Wkręt blokowany Ø 2,0 mm z gwintem stożkowym na łbie, gniazdo sześciokątne lub gwiazdkowe</t>
  </si>
  <si>
    <t>Biodrowy stabilizator dynamiczny (DHS) o kątach: 130°, 135°, 140°, 145°, 150°, od 2 do 20 otworów, dł. 48 – 336 mm. Długośc szyjki 25 i 38 mm
możliwość użycia płytki w wersji blokowanej z ograniczonym kontaktem oraz antyrotacyjnej, Materiał stal/tytan</t>
  </si>
  <si>
    <t>Kłykciowy stabilizator dynamiczny (DCS) ; kąt 95°, od 6 do 22 otworów, dł. 118 – 374 mm możliwość użycia płytki w wersji blokowanej z ograniczonym kontaktem oraz antyrotacyjne. Materiał stal/tytan</t>
  </si>
  <si>
    <t>Płytka nakrętarzowa do płytki DHS dł. 138-147 mm, wkręty Ø 4.5mm</t>
  </si>
  <si>
    <r>
      <rPr>
        <b/>
        <sz val="11"/>
        <color rgb="FF000000"/>
        <rFont val="Arial"/>
        <family val="2"/>
        <charset val="238"/>
      </rPr>
      <t>Depozyt</t>
    </r>
    <r>
      <rPr>
        <sz val="11"/>
        <color indexed="8"/>
        <rFont val="Arial"/>
        <family val="2"/>
        <charset val="238"/>
      </rPr>
      <t xml:space="preserve"> (ilości)</t>
    </r>
  </si>
  <si>
    <r>
      <rPr>
        <sz val="11"/>
        <rFont val="Arial"/>
        <family val="2"/>
        <charset val="238"/>
      </rPr>
      <t>Opis</t>
    </r>
    <r>
      <rPr>
        <b/>
        <sz val="11"/>
        <rFont val="Arial"/>
        <family val="2"/>
      </rPr>
      <t xml:space="preserve">
IMPLANTY KRĘGOSŁUPOWE</t>
    </r>
    <r>
      <rPr>
        <sz val="11"/>
        <rFont val="Arial"/>
        <family val="2"/>
      </rPr>
      <t xml:space="preserve"> </t>
    </r>
  </si>
  <si>
    <r>
      <t xml:space="preserve">- tytanowy, dynamiczny system do stabilizacji przedniej kręgosłupa szyjnego;
- płytki o wymiarach 20-103mm 
- płytki 4 otworowe (20-32mm), 6 otworowe (34-58mm), 8 otworowe (49-64mm), 10 otworowe (67-85mm) i 12 otworowe (82-103mm), ze skokiem co max. 3mm;
- płytki o niskim profilu (wys. 2,9mm), wstępnie dostosowane kształtem do anatomii kręgosłupa (wygięcie wzdłużne i poprzeczne);
- śruby samotnące i samogwintujące: jednokorowe (ø4mm, dłg. 10-18mm ze skokiem co 2mm), dwukorowe (ø4,0mm, dłg. 10-28mm ze skokiem co 2mm) oraz rewizyjne/osteoporotyczne (ø4,5mm, dłg. 13-17mm ze skokiem co 2mm);
- ruchomość śruby 35 stopni wzdłuż i 8 stopni w poprzek osi płytki;
- śruby blokowane wewnętrznie (blokada zapobiega wykręcaniu się śruby, pozostawiając możliwość mikroruchów w obrębie stabilizowanych kręgów);
- możliwość dołączenia płytki szyjnej przedłuzającej do już  zaimplantowanej płytki szyjnej
</t>
    </r>
    <r>
      <rPr>
        <b/>
        <sz val="11"/>
        <rFont val="Arial"/>
        <family val="2"/>
        <charset val="238"/>
      </rPr>
      <t>zestaw zawiera:</t>
    </r>
  </si>
  <si>
    <r>
      <t xml:space="preserve">śruby o trzonie cylindrycznym i gwintem na całej długości, tulipanowe z sztywną, otwartą „głową” lub wieloosiowe (średnica 4,5mm i 5mm o dłg. 25-50mm, ze skokiem co 5mm; 6mm i 7mm o dłg. 25-60mm, ze skokiem co 5mm)
śruby rewizyjne z trzonem stożkowym, tulipanowe z sztywną, otwartą „głową” (średnica 8mm, dłg 30-60mm, ze skokiem co 5mm) (średnica 9mm,dłg.30-60mm ze skokiem co 5mm) (średnica 10mm ,dłg.30mm-50mm ze skokiem co 5mm).
śruby wzmocnione z trzonem stożkowym, tulipanowe z sztywną, otwartą „głową” (średnica 4,5mm, dłg. 25-50mm; śr.5mm, dłg. 25-50mm; śr.6mm, dłg. 25-60mm – wszystkie ze skokiem co 5mm), wybarwione w dwóch kolorach;
śruby wieloosiowe o 42 stopni ruchomości, nie wymagające składania w trakcie operacji;
śruby samotnące i samogwintujące, kodowane kolorami;
wysokość łba śruby wraz z prętem i blokadą nie przekracza 15,3mm;
wysokość odstawania głowy śruby: ponad pręt 4,52 mm, pod prętem 5mm;
szerokość głowy śruby u podstawy 10mm, na szczycie 10,5mm;
grubość ścianki głowy śruby 1mm;
śruby z ułatwiającymi wprowadzenie prętów i blokad, odłamywanymi „ramionami”
</t>
    </r>
    <r>
      <rPr>
        <b/>
        <sz val="11"/>
        <color theme="1"/>
        <rFont val="Arial"/>
        <family val="2"/>
        <charset val="238"/>
      </rPr>
      <t>zestaw zawiera:</t>
    </r>
  </si>
  <si>
    <r>
      <t xml:space="preserve">Śruby o trzonie pięciokątnym i podwójnie prowadzonym gwintem na całej długości, tulipanowe kaniulowane  sztywne oraz ruchome, kaniulowane oraz augumentacyjne. Śruby kodowane kolorami w celu prawidłowej identyfikacji rozmiaru. Śruby samotnące i samogwintujące  z atraumatycznym zakończeniem dostępne zarówno sterylne i niesterylne.
Pręty proste  heksagonalne  w  średnicy 5,5mm w 24 rożnych rozmiarach długości   od 30mm do 500mm . Od 35mm do 55 mm skok co 5mm i od 60mm do 200mm skok co 10 mm i od 200mm do 500 mm skok co 100 mm. Pręty dostępne w wersji sterylnej i niesterylnej. Sterylne pręty w opakowaniach z datą sterylności i oznakowaniem rozmiaru oraz z naklejką z danymi implantu do raportu operacyjnego. Kaniule augumentacyjne o pojemności 0,8 ml do podania cementu dostarczane sterylnie z końcówką typu luer lock pręty wstępnie dogięte średnica 5,5mm , dłg. 35-150mm,dostępne w 16 rozmiarach. Od 30mm do 55mm skok co 5mm od 60mm do 150mm skok co 10mm. Jeden uniwersalny, wewnętrzny element blokujący dostarczany jako sterylny w zestawie drut  Kirchnera wykonany z nitinolu z oznaczeniem w celu dopasowania rozmiaru implantu. Przejście przez warstwę korową trzonu kręgosłupa za pomocą igły dostępowej wielokrotnego użytku możliwość wielokrotnego blokowania ruchomości śruby bez zakładania pręta i nakrętki blokującej .Zestaw w kontenerach wraz z filtrami wielorazowymi do 5000 cykli sterylizacyjnych.
</t>
    </r>
    <r>
      <rPr>
        <b/>
        <sz val="11"/>
        <color theme="1"/>
        <rFont val="Arial"/>
        <family val="2"/>
        <charset val="238"/>
      </rPr>
      <t>zestaw zawiera:</t>
    </r>
  </si>
  <si>
    <t>Instrumentarium do wszczepiania impalntów</t>
  </si>
  <si>
    <t>po 2 z każdej długości</t>
  </si>
  <si>
    <t>Nakładka do stabilizacji złamań okołoprotezowych, od 4 do 8 otworów  pod śruby blokowane 3,5 mm lub korowe 3,5 mm wraz.</t>
  </si>
  <si>
    <t>po 1 z każdej długości</t>
  </si>
  <si>
    <t>Śruby korowe</t>
  </si>
  <si>
    <t>Drut do cerklarzu o średnicy 0.2, 0.4, 0.6, 0.8, 1.0, 1.2, 1.5 mm, dł. 5 m</t>
  </si>
  <si>
    <t>Drut Kirschnera średnica 0,8 do 3,0 mm ze skokiem co 0,2 i długości 150mm i 310mm</t>
  </si>
  <si>
    <t xml:space="preserve">Gwóźdź do zespolenia kości ramiennej, pełny. Krótki dł 150mm, średnice 7/8/9mm. Długi 210-270mm średnice 7/8mm. Możliwoś mocowania specjalnymi śrubami w części proksymalnej i dystalnej. </t>
  </si>
  <si>
    <t>Śruby o śr 4mm i długościach 24,28,30,35,40,45mm</t>
  </si>
  <si>
    <t>Materiał - tytan, inox</t>
  </si>
  <si>
    <t>po 1 z każdego rozmiaru</t>
  </si>
  <si>
    <t>po 2 z każdego rozmiaru</t>
  </si>
  <si>
    <r>
      <t>• system oparty na możliwości zastosowania  haków, śrub wieloosiowych oraz płytek potylicznych;
• płyty potyliczne cztero- i pięciootworowe, małe i duże;
• wkręty do płyt potylicznych (ø4,5 oraz 5,5mm, dłg. 6-16mm, ze skokiem co 1mm);
• pręty pro</t>
    </r>
    <r>
      <rPr>
        <sz val="11"/>
        <rFont val="Arial"/>
        <family val="2"/>
        <charset val="238"/>
      </rPr>
      <t>ste ø3,5mm</t>
    </r>
    <r>
      <rPr>
        <sz val="11"/>
        <color indexed="8"/>
        <rFont val="Arial"/>
        <family val="2"/>
      </rPr>
      <t xml:space="preserve">, dłg. 30-150mm (atraumatyczne, ze skokiem co 30mm);
• pręty wygięte ø3,5mm, dłg. 240mm, atraumatyczne;
• pręty łączące z systemem piersiowo-lędźwiowym o podwójnej średnicy ø3,5-5,5mm;
• śruby wieloosiowe ø3,5 oraz 4,0mm, dłg. 10-30mm, ze skokiem co 2mm;
• śruby wieloosiowe ø4,0mm, dłg. 10-56mm, ze skokiem co 2mm, o zwiększonym </t>
    </r>
    <r>
      <rPr>
        <sz val="11"/>
        <rFont val="Arial"/>
        <family val="2"/>
        <charset val="238"/>
      </rPr>
      <t>kącie odgięcia</t>
    </r>
    <r>
      <rPr>
        <sz val="11"/>
        <color indexed="8"/>
        <rFont val="Arial"/>
        <family val="2"/>
      </rPr>
      <t xml:space="preserve">
• śruby wieloosiowe do stabilizacji C1-C2 - ø4,0mm z gładkim trzonem o dłg. 8-16mm  oraz dłg. gwintu 16-26mm (ze skokiem co 2mm); 
</t>
    </r>
    <r>
      <rPr>
        <b/>
        <sz val="11"/>
        <color theme="1"/>
        <rFont val="Arial"/>
        <family val="2"/>
        <charset val="238"/>
      </rPr>
      <t>zestaw zawiera:</t>
    </r>
  </si>
  <si>
    <t>nie</t>
  </si>
  <si>
    <t>minimum 2 z każdego rozmiaru</t>
  </si>
  <si>
    <t>minimum 2</t>
  </si>
  <si>
    <t>Materiał - tytan</t>
  </si>
  <si>
    <t>Materiał - tytan/stal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</si>
</sst>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5">
    <font>
      <sz val="11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8"/>
      <name val="Calibri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i/>
      <sz val="11"/>
      <color indexed="8"/>
      <name val="Arial"/>
      <family val="2"/>
      <charset val="238"/>
    </font>
    <font>
      <sz val="11"/>
      <color theme="1"/>
      <name val="RotisSansSerif"/>
      <family val="2"/>
      <charset val="238"/>
    </font>
    <font>
      <b/>
      <i/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31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13" fillId="0" borderId="0"/>
  </cellStyleXfs>
  <cellXfs count="17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9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7" fillId="0" borderId="0" xfId="0" applyFont="1"/>
    <xf numFmtId="4" fontId="7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9" fontId="7" fillId="0" borderId="0" xfId="0" applyNumberFormat="1" applyFont="1"/>
    <xf numFmtId="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9" fontId="2" fillId="0" borderId="0" xfId="0" applyNumberFormat="1" applyFont="1"/>
    <xf numFmtId="4" fontId="2" fillId="0" borderId="0" xfId="0" applyNumberFormat="1" applyFont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center"/>
    </xf>
    <xf numFmtId="4" fontId="11" fillId="0" borderId="2" xfId="0" applyNumberFormat="1" applyFont="1" applyBorder="1" applyAlignment="1">
      <alignment vertical="center"/>
    </xf>
    <xf numFmtId="9" fontId="11" fillId="0" borderId="0" xfId="0" applyNumberFormat="1" applyFont="1" applyAlignment="1">
      <alignment vertical="center"/>
    </xf>
    <xf numFmtId="4" fontId="11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1" fillId="4" borderId="2" xfId="0" applyFont="1" applyFill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center" vertical="center" wrapText="1"/>
    </xf>
    <xf numFmtId="9" fontId="11" fillId="4" borderId="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4" fontId="12" fillId="0" borderId="0" xfId="0" applyNumberFormat="1" applyFont="1" applyAlignment="1">
      <alignment vertical="center"/>
    </xf>
    <xf numFmtId="9" fontId="12" fillId="0" borderId="0" xfId="0" applyNumberFormat="1" applyFont="1" applyAlignment="1">
      <alignment vertical="center"/>
    </xf>
    <xf numFmtId="4" fontId="12" fillId="0" borderId="0" xfId="0" applyNumberFormat="1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4" fontId="1" fillId="4" borderId="9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9" fontId="11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4" fontId="10" fillId="0" borderId="9" xfId="0" applyNumberFormat="1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4" fontId="10" fillId="0" borderId="1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4" fontId="9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/>
    </xf>
    <xf numFmtId="4" fontId="11" fillId="0" borderId="1" xfId="0" applyNumberFormat="1" applyFont="1" applyBorder="1"/>
    <xf numFmtId="9" fontId="11" fillId="0" borderId="0" xfId="0" applyNumberFormat="1" applyFont="1"/>
    <xf numFmtId="4" fontId="11" fillId="0" borderId="9" xfId="0" applyNumberFormat="1" applyFont="1" applyBorder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0" fontId="14" fillId="0" borderId="7" xfId="0" applyFont="1" applyBorder="1" applyAlignment="1">
      <alignment vertical="center"/>
    </xf>
    <xf numFmtId="0" fontId="15" fillId="5" borderId="2" xfId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164" fontId="16" fillId="5" borderId="2" xfId="1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3" borderId="2" xfId="2" applyFont="1" applyFill="1" applyBorder="1" applyAlignment="1">
      <alignment horizontal="center" vertical="center" wrapText="1"/>
    </xf>
    <xf numFmtId="0" fontId="18" fillId="0" borderId="2" xfId="2" quotePrefix="1" applyFont="1" applyBorder="1" applyAlignment="1">
      <alignment horizontal="left" vertical="center" wrapText="1"/>
    </xf>
    <xf numFmtId="0" fontId="18" fillId="0" borderId="2" xfId="2" applyFont="1" applyBorder="1" applyAlignment="1">
      <alignment horizontal="center" vertical="center" wrapText="1"/>
    </xf>
    <xf numFmtId="164" fontId="18" fillId="0" borderId="2" xfId="2" applyNumberFormat="1" applyFont="1" applyBorder="1" applyAlignment="1">
      <alignment horizontal="center" vertical="center" wrapText="1"/>
    </xf>
    <xf numFmtId="10" fontId="18" fillId="0" borderId="2" xfId="2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/>
    </xf>
    <xf numFmtId="0" fontId="19" fillId="0" borderId="2" xfId="3" applyFont="1" applyBorder="1" applyAlignment="1">
      <alignment horizontal="left" vertical="center" wrapText="1"/>
    </xf>
    <xf numFmtId="0" fontId="19" fillId="0" borderId="2" xfId="3" quotePrefix="1" applyFont="1" applyBorder="1" applyAlignment="1">
      <alignment horizontal="left" vertical="center" wrapText="1"/>
    </xf>
    <xf numFmtId="0" fontId="19" fillId="0" borderId="3" xfId="3" quotePrefix="1" applyFont="1" applyBorder="1" applyAlignment="1">
      <alignment vertical="top" wrapText="1"/>
    </xf>
    <xf numFmtId="0" fontId="18" fillId="0" borderId="3" xfId="2" applyFont="1" applyBorder="1" applyAlignment="1">
      <alignment horizontal="center" vertical="center" wrapText="1"/>
    </xf>
    <xf numFmtId="164" fontId="18" fillId="0" borderId="3" xfId="2" applyNumberFormat="1" applyFont="1" applyBorder="1" applyAlignment="1">
      <alignment horizontal="center" vertical="center" wrapText="1"/>
    </xf>
    <xf numFmtId="10" fontId="18" fillId="0" borderId="3" xfId="2" applyNumberFormat="1" applyFont="1" applyBorder="1" applyAlignment="1">
      <alignment horizontal="center" vertical="center" wrapText="1"/>
    </xf>
    <xf numFmtId="0" fontId="21" fillId="3" borderId="2" xfId="2" applyFont="1" applyFill="1" applyBorder="1" applyAlignment="1">
      <alignment horizontal="left" vertical="center" wrapText="1"/>
    </xf>
    <xf numFmtId="164" fontId="19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15" fillId="0" borderId="2" xfId="3" quotePrefix="1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20" fillId="0" borderId="2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7" fillId="5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/>
    <xf numFmtId="0" fontId="7" fillId="6" borderId="11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2" fillId="6" borderId="2" xfId="0" applyFont="1" applyFill="1" applyBorder="1"/>
    <xf numFmtId="0" fontId="17" fillId="6" borderId="2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left" vertical="top"/>
    </xf>
    <xf numFmtId="164" fontId="18" fillId="6" borderId="2" xfId="2" applyNumberFormat="1" applyFont="1" applyFill="1" applyBorder="1" applyAlignment="1">
      <alignment horizontal="center" vertical="center" wrapText="1"/>
    </xf>
    <xf numFmtId="0" fontId="18" fillId="3" borderId="2" xfId="2" applyFont="1" applyFill="1" applyBorder="1" applyAlignment="1">
      <alignment horizontal="center" vertical="top" wrapText="1"/>
    </xf>
    <xf numFmtId="0" fontId="10" fillId="5" borderId="2" xfId="1" applyFont="1" applyFill="1" applyBorder="1" applyAlignment="1">
      <alignment horizontal="center" vertical="center" wrapText="1"/>
    </xf>
    <xf numFmtId="164" fontId="22" fillId="0" borderId="2" xfId="0" applyNumberFormat="1" applyFont="1" applyBorder="1" applyAlignment="1">
      <alignment horizontal="left" vertical="center"/>
    </xf>
    <xf numFmtId="0" fontId="19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/>
    </xf>
    <xf numFmtId="0" fontId="1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9" fillId="3" borderId="2" xfId="0" applyFont="1" applyFill="1" applyBorder="1" applyAlignment="1">
      <alignment horizontal="left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4" fontId="10" fillId="6" borderId="2" xfId="0" applyNumberFormat="1" applyFont="1" applyFill="1" applyBorder="1" applyAlignment="1">
      <alignment horizontal="center" vertical="center"/>
    </xf>
    <xf numFmtId="4" fontId="4" fillId="6" borderId="1" xfId="0" applyNumberFormat="1" applyFont="1" applyFill="1" applyBorder="1" applyAlignment="1">
      <alignment horizontal="center" vertical="center"/>
    </xf>
    <xf numFmtId="4" fontId="4" fillId="6" borderId="6" xfId="0" applyNumberFormat="1" applyFont="1" applyFill="1" applyBorder="1" applyAlignment="1">
      <alignment horizontal="center" vertical="center"/>
    </xf>
    <xf numFmtId="4" fontId="4" fillId="6" borderId="5" xfId="0" applyNumberFormat="1" applyFont="1" applyFill="1" applyBorder="1"/>
    <xf numFmtId="4" fontId="10" fillId="6" borderId="1" xfId="0" applyNumberFormat="1" applyFont="1" applyFill="1" applyBorder="1" applyAlignment="1">
      <alignment horizontal="center" vertical="center"/>
    </xf>
    <xf numFmtId="4" fontId="10" fillId="6" borderId="6" xfId="0" applyNumberFormat="1" applyFont="1" applyFill="1" applyBorder="1" applyAlignment="1">
      <alignment horizontal="center" vertical="center"/>
    </xf>
    <xf numFmtId="4" fontId="10" fillId="6" borderId="5" xfId="0" applyNumberFormat="1" applyFont="1" applyFill="1" applyBorder="1"/>
    <xf numFmtId="4" fontId="7" fillId="6" borderId="1" xfId="0" applyNumberFormat="1" applyFont="1" applyFill="1" applyBorder="1" applyAlignment="1">
      <alignment horizontal="center" vertical="center"/>
    </xf>
    <xf numFmtId="164" fontId="18" fillId="6" borderId="3" xfId="2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right" vertical="center"/>
    </xf>
    <xf numFmtId="0" fontId="23" fillId="0" borderId="0" xfId="0" applyFont="1" applyAlignment="1">
      <alignment horizontal="left" vertical="top"/>
    </xf>
    <xf numFmtId="0" fontId="9" fillId="0" borderId="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14" xfId="0" applyFont="1" applyBorder="1" applyAlignment="1">
      <alignment horizontal="left" vertical="center"/>
    </xf>
    <xf numFmtId="0" fontId="14" fillId="0" borderId="7" xfId="0" applyFont="1" applyBorder="1" applyAlignment="1">
      <alignment horizontal="right" vertical="center"/>
    </xf>
    <xf numFmtId="0" fontId="18" fillId="3" borderId="3" xfId="2" applyFont="1" applyFill="1" applyBorder="1" applyAlignment="1">
      <alignment horizontal="center" vertical="top" wrapText="1"/>
    </xf>
    <xf numFmtId="0" fontId="18" fillId="3" borderId="12" xfId="2" applyFont="1" applyFill="1" applyBorder="1" applyAlignment="1">
      <alignment horizontal="center" vertical="top" wrapText="1"/>
    </xf>
    <xf numFmtId="0" fontId="18" fillId="3" borderId="13" xfId="2" applyFont="1" applyFill="1" applyBorder="1" applyAlignment="1">
      <alignment horizontal="center" vertical="top" wrapText="1"/>
    </xf>
    <xf numFmtId="0" fontId="23" fillId="0" borderId="0" xfId="0" applyFont="1" applyAlignment="1">
      <alignment vertical="top"/>
    </xf>
    <xf numFmtId="0" fontId="17" fillId="0" borderId="4" xfId="2" applyFont="1" applyFill="1" applyBorder="1" applyAlignment="1">
      <alignment vertical="top" wrapText="1"/>
    </xf>
    <xf numFmtId="0" fontId="20" fillId="0" borderId="4" xfId="0" applyFont="1" applyFill="1" applyBorder="1" applyAlignment="1">
      <alignment vertical="top" wrapText="1"/>
    </xf>
    <xf numFmtId="0" fontId="20" fillId="0" borderId="3" xfId="0" applyFont="1" applyFill="1" applyBorder="1" applyAlignment="1">
      <alignment horizontal="center" vertical="top"/>
    </xf>
    <xf numFmtId="0" fontId="20" fillId="0" borderId="12" xfId="0" applyFont="1" applyFill="1" applyBorder="1" applyAlignment="1">
      <alignment horizontal="center" vertical="top"/>
    </xf>
    <xf numFmtId="0" fontId="20" fillId="0" borderId="13" xfId="0" applyFont="1" applyFill="1" applyBorder="1" applyAlignment="1">
      <alignment horizontal="center" vertical="top"/>
    </xf>
    <xf numFmtId="0" fontId="20" fillId="0" borderId="3" xfId="0" applyFont="1" applyFill="1" applyBorder="1" applyAlignment="1">
      <alignment horizontal="left" vertical="top" wrapText="1"/>
    </xf>
    <xf numFmtId="0" fontId="20" fillId="0" borderId="12" xfId="0" applyFont="1" applyFill="1" applyBorder="1" applyAlignment="1">
      <alignment horizontal="left" vertical="top" wrapText="1"/>
    </xf>
    <xf numFmtId="0" fontId="20" fillId="0" borderId="13" xfId="0" applyFont="1" applyFill="1" applyBorder="1" applyAlignment="1">
      <alignment horizontal="left" vertical="top" wrapText="1"/>
    </xf>
    <xf numFmtId="0" fontId="16" fillId="0" borderId="2" xfId="2" applyFont="1" applyFill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</cellXfs>
  <cellStyles count="4">
    <cellStyle name="Normalny" xfId="0" builtinId="0"/>
    <cellStyle name="Normalny 2" xfId="1" xr:uid="{00000000-0005-0000-0000-000001000000}"/>
    <cellStyle name="Normalny 3" xfId="2" xr:uid="{00000000-0005-0000-0000-000002000000}"/>
    <cellStyle name="Normalny 5" xfId="3" xr:uid="{00000000-0005-0000-0000-000003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zoomScale="90" zoomScaleNormal="90" workbookViewId="0">
      <selection activeCell="C33" sqref="C33"/>
    </sheetView>
  </sheetViews>
  <sheetFormatPr defaultColWidth="9.140625" defaultRowHeight="14.25"/>
  <cols>
    <col min="1" max="1" width="4.7109375" style="12" customWidth="1"/>
    <col min="2" max="2" width="14.85546875" style="34" customWidth="1"/>
    <col min="3" max="3" width="104.28515625" style="12" customWidth="1"/>
    <col min="4" max="4" width="11.42578125" style="12" customWidth="1"/>
    <col min="5" max="5" width="7.85546875" style="18" customWidth="1"/>
    <col min="6" max="6" width="10.42578125" style="13" customWidth="1"/>
    <col min="7" max="7" width="14.85546875" style="12" customWidth="1"/>
    <col min="8" max="8" width="5.85546875" style="19" customWidth="1"/>
    <col min="9" max="9" width="12.28515625" style="20" customWidth="1"/>
    <col min="10" max="10" width="15.140625" style="12" customWidth="1"/>
    <col min="11" max="11" width="16" style="12" customWidth="1"/>
    <col min="12" max="12" width="13.42578125" style="131" customWidth="1"/>
    <col min="13" max="16384" width="9.140625" style="12"/>
  </cols>
  <sheetData>
    <row r="1" spans="1:12" s="47" customFormat="1" ht="26.25" customHeight="1">
      <c r="A1" s="152" t="s">
        <v>99</v>
      </c>
      <c r="B1" s="152"/>
      <c r="C1" s="152"/>
      <c r="E1" s="48"/>
      <c r="F1" s="49"/>
      <c r="H1" s="50"/>
      <c r="I1" s="51"/>
      <c r="J1" s="149" t="s">
        <v>102</v>
      </c>
      <c r="K1" s="149"/>
      <c r="L1" s="130"/>
    </row>
    <row r="2" spans="1:12" ht="72.75">
      <c r="A2" s="44" t="s">
        <v>0</v>
      </c>
      <c r="B2" s="44" t="s">
        <v>96</v>
      </c>
      <c r="C2" s="44" t="s">
        <v>1</v>
      </c>
      <c r="D2" s="44" t="s">
        <v>97</v>
      </c>
      <c r="E2" s="44" t="s">
        <v>2</v>
      </c>
      <c r="F2" s="139" t="s">
        <v>3</v>
      </c>
      <c r="G2" s="45" t="s">
        <v>4</v>
      </c>
      <c r="H2" s="46" t="s">
        <v>5</v>
      </c>
      <c r="I2" s="45" t="s">
        <v>6</v>
      </c>
      <c r="J2" s="117" t="s">
        <v>101</v>
      </c>
      <c r="K2" s="117" t="s">
        <v>100</v>
      </c>
      <c r="L2" s="116" t="s">
        <v>118</v>
      </c>
    </row>
    <row r="3" spans="1:12" ht="71.25">
      <c r="A3" s="16">
        <v>1</v>
      </c>
      <c r="B3" s="33" t="s">
        <v>7</v>
      </c>
      <c r="C3" s="25" t="s">
        <v>8</v>
      </c>
      <c r="D3" s="17" t="s">
        <v>89</v>
      </c>
      <c r="E3" s="26">
        <v>10</v>
      </c>
      <c r="F3" s="140"/>
      <c r="G3" s="27">
        <f>E3*F3</f>
        <v>0</v>
      </c>
      <c r="H3" s="28">
        <v>0.08</v>
      </c>
      <c r="I3" s="27">
        <f>G3*1.08</f>
        <v>0</v>
      </c>
      <c r="J3" s="120"/>
      <c r="K3" s="119"/>
      <c r="L3" s="134" t="s">
        <v>124</v>
      </c>
    </row>
    <row r="4" spans="1:12" ht="71.25">
      <c r="A4" s="16">
        <v>2</v>
      </c>
      <c r="B4" s="33" t="s">
        <v>9</v>
      </c>
      <c r="C4" s="30" t="s">
        <v>10</v>
      </c>
      <c r="D4" s="17" t="s">
        <v>89</v>
      </c>
      <c r="E4" s="26">
        <v>10</v>
      </c>
      <c r="F4" s="140"/>
      <c r="G4" s="27">
        <f>E4*F4</f>
        <v>0</v>
      </c>
      <c r="H4" s="28">
        <v>0.08</v>
      </c>
      <c r="I4" s="27">
        <f>G4*1.08</f>
        <v>0</v>
      </c>
      <c r="J4" s="118"/>
      <c r="K4" s="118"/>
      <c r="L4" s="134" t="s">
        <v>124</v>
      </c>
    </row>
    <row r="5" spans="1:12" ht="114">
      <c r="A5" s="16">
        <v>3</v>
      </c>
      <c r="B5" s="33" t="s">
        <v>11</v>
      </c>
      <c r="C5" s="30" t="s">
        <v>12</v>
      </c>
      <c r="D5" s="17" t="s">
        <v>89</v>
      </c>
      <c r="E5" s="26">
        <v>20</v>
      </c>
      <c r="F5" s="140"/>
      <c r="G5" s="27">
        <f>E5*F5</f>
        <v>0</v>
      </c>
      <c r="H5" s="28">
        <v>0.08</v>
      </c>
      <c r="I5" s="27">
        <f>G5*1.08</f>
        <v>0</v>
      </c>
      <c r="J5" s="118"/>
      <c r="K5" s="118"/>
      <c r="L5" s="134" t="s">
        <v>124</v>
      </c>
    </row>
    <row r="6" spans="1:12" ht="99.75">
      <c r="A6" s="16">
        <v>4</v>
      </c>
      <c r="B6" s="33" t="s">
        <v>13</v>
      </c>
      <c r="C6" s="30" t="s">
        <v>14</v>
      </c>
      <c r="D6" s="17" t="s">
        <v>89</v>
      </c>
      <c r="E6" s="26">
        <v>10</v>
      </c>
      <c r="F6" s="140"/>
      <c r="G6" s="27">
        <f>E6*F6</f>
        <v>0</v>
      </c>
      <c r="H6" s="28">
        <v>0.08</v>
      </c>
      <c r="I6" s="27">
        <f>G6*1.08</f>
        <v>0</v>
      </c>
      <c r="J6" s="118"/>
      <c r="K6" s="118"/>
      <c r="L6" s="134" t="s">
        <v>124</v>
      </c>
    </row>
    <row r="7" spans="1:12" ht="99.75">
      <c r="A7" s="16">
        <v>5</v>
      </c>
      <c r="B7" s="33" t="s">
        <v>15</v>
      </c>
      <c r="C7" s="30" t="s">
        <v>16</v>
      </c>
      <c r="D7" s="17" t="s">
        <v>89</v>
      </c>
      <c r="E7" s="26">
        <v>10</v>
      </c>
      <c r="F7" s="140"/>
      <c r="G7" s="27">
        <f t="shared" ref="G7:G22" si="0">E7*F7</f>
        <v>0</v>
      </c>
      <c r="H7" s="28">
        <v>0.08</v>
      </c>
      <c r="I7" s="27">
        <f t="shared" ref="I7:I22" si="1">G7*1.08</f>
        <v>0</v>
      </c>
      <c r="J7" s="118"/>
      <c r="K7" s="118"/>
      <c r="L7" s="134" t="s">
        <v>124</v>
      </c>
    </row>
    <row r="8" spans="1:12" ht="71.25">
      <c r="A8" s="16">
        <v>6</v>
      </c>
      <c r="B8" s="33" t="s">
        <v>17</v>
      </c>
      <c r="C8" s="30" t="s">
        <v>18</v>
      </c>
      <c r="D8" s="17" t="s">
        <v>89</v>
      </c>
      <c r="E8" s="26">
        <v>60</v>
      </c>
      <c r="F8" s="140"/>
      <c r="G8" s="27">
        <f t="shared" si="0"/>
        <v>0</v>
      </c>
      <c r="H8" s="28">
        <v>0.08</v>
      </c>
      <c r="I8" s="27">
        <f t="shared" si="1"/>
        <v>0</v>
      </c>
      <c r="J8" s="118"/>
      <c r="K8" s="118"/>
      <c r="L8" s="134" t="s">
        <v>124</v>
      </c>
    </row>
    <row r="9" spans="1:12" ht="71.25">
      <c r="A9" s="16">
        <v>7</v>
      </c>
      <c r="B9" s="151" t="s">
        <v>19</v>
      </c>
      <c r="C9" s="30" t="s">
        <v>20</v>
      </c>
      <c r="D9" s="17" t="s">
        <v>89</v>
      </c>
      <c r="E9" s="26">
        <v>10</v>
      </c>
      <c r="F9" s="140"/>
      <c r="G9" s="27">
        <f t="shared" si="0"/>
        <v>0</v>
      </c>
      <c r="H9" s="28">
        <v>0.08</v>
      </c>
      <c r="I9" s="27">
        <f t="shared" si="1"/>
        <v>0</v>
      </c>
      <c r="J9" s="118"/>
      <c r="K9" s="118"/>
      <c r="L9" s="134" t="s">
        <v>124</v>
      </c>
    </row>
    <row r="10" spans="1:12" ht="49.5" customHeight="1">
      <c r="A10" s="16">
        <v>8</v>
      </c>
      <c r="B10" s="151"/>
      <c r="C10" s="30" t="s">
        <v>125</v>
      </c>
      <c r="D10" s="17" t="s">
        <v>89</v>
      </c>
      <c r="E10" s="26">
        <v>3</v>
      </c>
      <c r="F10" s="140"/>
      <c r="G10" s="27">
        <f t="shared" si="0"/>
        <v>0</v>
      </c>
      <c r="H10" s="28">
        <v>0.08</v>
      </c>
      <c r="I10" s="27">
        <f t="shared" si="1"/>
        <v>0</v>
      </c>
      <c r="J10" s="118"/>
      <c r="K10" s="118"/>
      <c r="L10" s="134" t="s">
        <v>126</v>
      </c>
    </row>
    <row r="11" spans="1:12" ht="44.25" customHeight="1">
      <c r="A11" s="16">
        <v>9</v>
      </c>
      <c r="B11" s="151"/>
      <c r="C11" s="31" t="s">
        <v>21</v>
      </c>
      <c r="D11" s="17" t="s">
        <v>89</v>
      </c>
      <c r="E11" s="26">
        <v>3</v>
      </c>
      <c r="F11" s="140"/>
      <c r="G11" s="27">
        <f t="shared" si="0"/>
        <v>0</v>
      </c>
      <c r="H11" s="28">
        <v>0.08</v>
      </c>
      <c r="I11" s="27">
        <f t="shared" si="1"/>
        <v>0</v>
      </c>
      <c r="J11" s="118"/>
      <c r="K11" s="118"/>
      <c r="L11" s="134" t="s">
        <v>126</v>
      </c>
    </row>
    <row r="12" spans="1:12" ht="71.25">
      <c r="A12" s="16">
        <v>10</v>
      </c>
      <c r="B12" s="33" t="s">
        <v>22</v>
      </c>
      <c r="C12" s="31" t="s">
        <v>23</v>
      </c>
      <c r="D12" s="17" t="s">
        <v>89</v>
      </c>
      <c r="E12" s="26">
        <v>10</v>
      </c>
      <c r="F12" s="140"/>
      <c r="G12" s="27">
        <f t="shared" si="0"/>
        <v>0</v>
      </c>
      <c r="H12" s="28">
        <v>0.08</v>
      </c>
      <c r="I12" s="27">
        <f t="shared" si="1"/>
        <v>0</v>
      </c>
      <c r="J12" s="118"/>
      <c r="K12" s="118"/>
      <c r="L12" s="134" t="s">
        <v>124</v>
      </c>
    </row>
    <row r="13" spans="1:12" ht="85.5">
      <c r="A13" s="16">
        <v>11</v>
      </c>
      <c r="B13" s="33" t="s">
        <v>24</v>
      </c>
      <c r="C13" s="31" t="s">
        <v>25</v>
      </c>
      <c r="D13" s="17" t="s">
        <v>89</v>
      </c>
      <c r="E13" s="26">
        <v>20</v>
      </c>
      <c r="F13" s="140"/>
      <c r="G13" s="27">
        <f t="shared" si="0"/>
        <v>0</v>
      </c>
      <c r="H13" s="28">
        <v>0.08</v>
      </c>
      <c r="I13" s="27">
        <f t="shared" si="1"/>
        <v>0</v>
      </c>
      <c r="J13" s="118"/>
      <c r="K13" s="118"/>
      <c r="L13" s="134" t="s">
        <v>124</v>
      </c>
    </row>
    <row r="14" spans="1:12" ht="99.75">
      <c r="A14" s="16">
        <v>12</v>
      </c>
      <c r="B14" s="33" t="s">
        <v>26</v>
      </c>
      <c r="C14" s="31" t="s">
        <v>27</v>
      </c>
      <c r="D14" s="17" t="s">
        <v>89</v>
      </c>
      <c r="E14" s="26">
        <v>20</v>
      </c>
      <c r="F14" s="140"/>
      <c r="G14" s="27">
        <f t="shared" si="0"/>
        <v>0</v>
      </c>
      <c r="H14" s="28"/>
      <c r="I14" s="27">
        <f t="shared" si="1"/>
        <v>0</v>
      </c>
      <c r="J14" s="118"/>
      <c r="K14" s="118"/>
      <c r="L14" s="134" t="s">
        <v>124</v>
      </c>
    </row>
    <row r="15" spans="1:12" ht="99.75">
      <c r="A15" s="16">
        <v>13</v>
      </c>
      <c r="B15" s="33" t="s">
        <v>28</v>
      </c>
      <c r="C15" s="31" t="s">
        <v>29</v>
      </c>
      <c r="D15" s="17" t="s">
        <v>89</v>
      </c>
      <c r="E15" s="26">
        <v>20</v>
      </c>
      <c r="F15" s="140"/>
      <c r="G15" s="27">
        <f t="shared" si="0"/>
        <v>0</v>
      </c>
      <c r="H15" s="28">
        <v>0.08</v>
      </c>
      <c r="I15" s="27">
        <f t="shared" si="1"/>
        <v>0</v>
      </c>
      <c r="J15" s="118"/>
      <c r="K15" s="118"/>
      <c r="L15" s="134" t="s">
        <v>124</v>
      </c>
    </row>
    <row r="16" spans="1:12" ht="71.25">
      <c r="A16" s="16">
        <v>14</v>
      </c>
      <c r="B16" s="33" t="s">
        <v>30</v>
      </c>
      <c r="C16" s="31" t="s">
        <v>31</v>
      </c>
      <c r="D16" s="17" t="s">
        <v>89</v>
      </c>
      <c r="E16" s="26">
        <v>10</v>
      </c>
      <c r="F16" s="140"/>
      <c r="G16" s="27">
        <f t="shared" si="0"/>
        <v>0</v>
      </c>
      <c r="H16" s="28">
        <v>0.08</v>
      </c>
      <c r="I16" s="27">
        <f t="shared" si="1"/>
        <v>0</v>
      </c>
      <c r="J16" s="118"/>
      <c r="K16" s="118"/>
      <c r="L16" s="134" t="s">
        <v>124</v>
      </c>
    </row>
    <row r="17" spans="1:12" ht="85.5">
      <c r="A17" s="16">
        <v>15</v>
      </c>
      <c r="B17" s="151" t="s">
        <v>32</v>
      </c>
      <c r="C17" s="31" t="s">
        <v>33</v>
      </c>
      <c r="D17" s="17" t="s">
        <v>89</v>
      </c>
      <c r="E17" s="26">
        <v>50</v>
      </c>
      <c r="F17" s="140"/>
      <c r="G17" s="27">
        <f t="shared" si="0"/>
        <v>0</v>
      </c>
      <c r="H17" s="28">
        <v>0.08</v>
      </c>
      <c r="I17" s="27">
        <f t="shared" si="1"/>
        <v>0</v>
      </c>
      <c r="J17" s="118"/>
      <c r="K17" s="118"/>
      <c r="L17" s="134" t="s">
        <v>124</v>
      </c>
    </row>
    <row r="18" spans="1:12" ht="26.25" customHeight="1">
      <c r="A18" s="16">
        <v>16</v>
      </c>
      <c r="B18" s="151"/>
      <c r="C18" s="31" t="s">
        <v>34</v>
      </c>
      <c r="D18" s="17" t="s">
        <v>89</v>
      </c>
      <c r="E18" s="26">
        <v>150</v>
      </c>
      <c r="F18" s="140"/>
      <c r="G18" s="27">
        <f t="shared" si="0"/>
        <v>0</v>
      </c>
      <c r="H18" s="28">
        <v>0.08</v>
      </c>
      <c r="I18" s="27">
        <f t="shared" si="1"/>
        <v>0</v>
      </c>
      <c r="J18" s="118"/>
      <c r="K18" s="118"/>
      <c r="L18" s="134" t="s">
        <v>124</v>
      </c>
    </row>
    <row r="19" spans="1:12" ht="28.5">
      <c r="A19" s="16">
        <v>17</v>
      </c>
      <c r="B19" s="151" t="s">
        <v>35</v>
      </c>
      <c r="C19" s="30" t="s">
        <v>36</v>
      </c>
      <c r="D19" s="17" t="s">
        <v>89</v>
      </c>
      <c r="E19" s="26">
        <v>400</v>
      </c>
      <c r="F19" s="140"/>
      <c r="G19" s="27">
        <f t="shared" si="0"/>
        <v>0</v>
      </c>
      <c r="H19" s="28">
        <v>0.08</v>
      </c>
      <c r="I19" s="27">
        <f t="shared" si="1"/>
        <v>0</v>
      </c>
      <c r="J19" s="118"/>
      <c r="K19" s="118"/>
      <c r="L19" s="134" t="s">
        <v>124</v>
      </c>
    </row>
    <row r="20" spans="1:12" ht="28.5">
      <c r="A20" s="16">
        <v>18</v>
      </c>
      <c r="B20" s="151"/>
      <c r="C20" s="31" t="s">
        <v>37</v>
      </c>
      <c r="D20" s="17" t="s">
        <v>89</v>
      </c>
      <c r="E20" s="26">
        <v>10</v>
      </c>
      <c r="F20" s="140"/>
      <c r="G20" s="27">
        <f t="shared" si="0"/>
        <v>0</v>
      </c>
      <c r="H20" s="28">
        <v>0.08</v>
      </c>
      <c r="I20" s="27">
        <f t="shared" si="1"/>
        <v>0</v>
      </c>
      <c r="J20" s="118"/>
      <c r="K20" s="118"/>
      <c r="L20" s="134" t="s">
        <v>124</v>
      </c>
    </row>
    <row r="21" spans="1:12" ht="28.5">
      <c r="A21" s="16">
        <v>19</v>
      </c>
      <c r="B21" s="151"/>
      <c r="C21" s="31" t="s">
        <v>113</v>
      </c>
      <c r="D21" s="17" t="s">
        <v>89</v>
      </c>
      <c r="E21" s="26">
        <v>30</v>
      </c>
      <c r="F21" s="140"/>
      <c r="G21" s="27">
        <f t="shared" si="0"/>
        <v>0</v>
      </c>
      <c r="H21" s="28">
        <v>0.08</v>
      </c>
      <c r="I21" s="27">
        <f t="shared" si="1"/>
        <v>0</v>
      </c>
      <c r="J21" s="118"/>
      <c r="K21" s="118"/>
      <c r="L21" s="134" t="s">
        <v>124</v>
      </c>
    </row>
    <row r="22" spans="1:12" ht="28.5">
      <c r="A22" s="16">
        <v>20</v>
      </c>
      <c r="B22" s="151"/>
      <c r="C22" s="32" t="s">
        <v>38</v>
      </c>
      <c r="D22" s="17" t="s">
        <v>89</v>
      </c>
      <c r="E22" s="26">
        <v>250</v>
      </c>
      <c r="F22" s="140"/>
      <c r="G22" s="27">
        <f t="shared" si="0"/>
        <v>0</v>
      </c>
      <c r="H22" s="28">
        <v>0.08</v>
      </c>
      <c r="I22" s="27">
        <f t="shared" si="1"/>
        <v>0</v>
      </c>
      <c r="J22" s="118"/>
      <c r="K22" s="118"/>
      <c r="L22" s="134" t="s">
        <v>124</v>
      </c>
    </row>
    <row r="23" spans="1:12" ht="85.5">
      <c r="A23" s="16">
        <v>21</v>
      </c>
      <c r="B23" s="151" t="s">
        <v>39</v>
      </c>
      <c r="C23" s="30" t="s">
        <v>40</v>
      </c>
      <c r="D23" s="17" t="s">
        <v>89</v>
      </c>
      <c r="E23" s="26">
        <v>10</v>
      </c>
      <c r="F23" s="140"/>
      <c r="G23" s="27">
        <f>E23*F23</f>
        <v>0</v>
      </c>
      <c r="H23" s="28">
        <v>0.08</v>
      </c>
      <c r="I23" s="27">
        <f>G23*1.08</f>
        <v>0</v>
      </c>
      <c r="J23" s="118"/>
      <c r="K23" s="118"/>
      <c r="L23" s="134" t="s">
        <v>124</v>
      </c>
    </row>
    <row r="24" spans="1:12" ht="28.5">
      <c r="A24" s="16">
        <v>22</v>
      </c>
      <c r="B24" s="151"/>
      <c r="C24" s="30" t="s">
        <v>114</v>
      </c>
      <c r="D24" s="17" t="s">
        <v>89</v>
      </c>
      <c r="E24" s="26">
        <v>30</v>
      </c>
      <c r="F24" s="140"/>
      <c r="G24" s="27">
        <f>E24*F24</f>
        <v>0</v>
      </c>
      <c r="H24" s="28">
        <v>0.08</v>
      </c>
      <c r="I24" s="27">
        <f>G24*1.08</f>
        <v>0</v>
      </c>
      <c r="J24" s="118"/>
      <c r="K24" s="118"/>
      <c r="L24" s="134" t="s">
        <v>124</v>
      </c>
    </row>
    <row r="25" spans="1:12" ht="28.5">
      <c r="A25" s="16">
        <v>23</v>
      </c>
      <c r="B25" s="151"/>
      <c r="C25" s="30" t="s">
        <v>41</v>
      </c>
      <c r="D25" s="17" t="s">
        <v>89</v>
      </c>
      <c r="E25" s="26">
        <v>15</v>
      </c>
      <c r="F25" s="140"/>
      <c r="G25" s="27">
        <f>E25*F25</f>
        <v>0</v>
      </c>
      <c r="H25" s="28">
        <v>0.08</v>
      </c>
      <c r="I25" s="27">
        <f>G25*1.08</f>
        <v>0</v>
      </c>
      <c r="J25" s="118"/>
      <c r="K25" s="118"/>
      <c r="L25" s="134" t="s">
        <v>124</v>
      </c>
    </row>
    <row r="26" spans="1:12" s="35" customFormat="1" ht="24.75" customHeight="1">
      <c r="E26" s="29"/>
      <c r="F26" s="36" t="s">
        <v>98</v>
      </c>
      <c r="G26" s="36">
        <f>SUM(G3:G25)</f>
        <v>0</v>
      </c>
      <c r="H26" s="37"/>
      <c r="I26" s="38">
        <f>SUM(I3:I25)</f>
        <v>0</v>
      </c>
      <c r="L26" s="131"/>
    </row>
    <row r="27" spans="1:12" ht="15.75">
      <c r="B27" s="159"/>
      <c r="C27" s="159" t="s">
        <v>123</v>
      </c>
    </row>
    <row r="28" spans="1:12" ht="9.75" customHeight="1">
      <c r="B28" s="129"/>
      <c r="C28" s="129"/>
    </row>
    <row r="29" spans="1:12">
      <c r="C29" s="12" t="s">
        <v>139</v>
      </c>
    </row>
  </sheetData>
  <sheetProtection selectLockedCells="1" selectUnlockedCells="1"/>
  <mergeCells count="6">
    <mergeCell ref="J1:K1"/>
    <mergeCell ref="B23:B25"/>
    <mergeCell ref="B9:B11"/>
    <mergeCell ref="B17:B18"/>
    <mergeCell ref="B19:B22"/>
    <mergeCell ref="A1:C1"/>
  </mergeCells>
  <phoneticPr fontId="8" type="noConversion"/>
  <pageMargins left="0.70833333333333337" right="0.70833333333333337" top="0.74791666666666667" bottom="0.74791666666666667" header="0.51180555555555551" footer="0.51180555555555551"/>
  <pageSetup paperSize="9" scale="57" firstPageNumber="0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5"/>
  <sheetViews>
    <sheetView zoomScale="90" zoomScaleNormal="90" workbookViewId="0">
      <selection activeCell="E3" sqref="E3"/>
    </sheetView>
  </sheetViews>
  <sheetFormatPr defaultColWidth="9.140625" defaultRowHeight="15"/>
  <cols>
    <col min="1" max="1" width="6.7109375" style="1" customWidth="1"/>
    <col min="2" max="2" width="90" style="1" customWidth="1"/>
    <col min="3" max="3" width="12.5703125" style="1" customWidth="1"/>
    <col min="4" max="4" width="9.28515625" style="1" bestFit="1" customWidth="1"/>
    <col min="5" max="5" width="10.140625" style="1" bestFit="1" customWidth="1"/>
    <col min="6" max="6" width="15.42578125" style="1" bestFit="1" customWidth="1"/>
    <col min="7" max="7" width="8" style="1" customWidth="1"/>
    <col min="8" max="8" width="16.42578125" style="1" bestFit="1" customWidth="1"/>
    <col min="9" max="9" width="14.28515625" style="1" customWidth="1"/>
    <col min="10" max="10" width="14.85546875" style="1" customWidth="1"/>
    <col min="11" max="11" width="9.140625" style="132"/>
    <col min="12" max="16384" width="9.140625" style="1"/>
  </cols>
  <sheetData>
    <row r="1" spans="1:11" s="47" customFormat="1" ht="33.75" customHeight="1">
      <c r="A1" s="47" t="s">
        <v>103</v>
      </c>
      <c r="E1" s="48"/>
      <c r="F1" s="49"/>
      <c r="H1" s="58"/>
      <c r="I1" s="153" t="s">
        <v>102</v>
      </c>
      <c r="J1" s="153"/>
      <c r="K1" s="130"/>
    </row>
    <row r="2" spans="1:11" ht="72.75">
      <c r="A2" s="52" t="s">
        <v>0</v>
      </c>
      <c r="B2" s="52" t="s">
        <v>1</v>
      </c>
      <c r="C2" s="52" t="s">
        <v>97</v>
      </c>
      <c r="D2" s="52" t="s">
        <v>2</v>
      </c>
      <c r="E2" s="53" t="s">
        <v>3</v>
      </c>
      <c r="F2" s="53" t="s">
        <v>4</v>
      </c>
      <c r="G2" s="54" t="s">
        <v>5</v>
      </c>
      <c r="H2" s="59" t="s">
        <v>6</v>
      </c>
      <c r="I2" s="117" t="s">
        <v>101</v>
      </c>
      <c r="J2" s="117" t="s">
        <v>100</v>
      </c>
      <c r="K2" s="116" t="s">
        <v>118</v>
      </c>
    </row>
    <row r="3" spans="1:11" ht="15.75">
      <c r="A3" s="5"/>
      <c r="B3" s="2" t="s">
        <v>42</v>
      </c>
      <c r="C3" s="2"/>
      <c r="D3" s="6"/>
      <c r="E3" s="143"/>
      <c r="F3" s="7"/>
      <c r="G3" s="8"/>
      <c r="H3" s="55"/>
      <c r="I3" s="121"/>
      <c r="J3" s="121"/>
      <c r="K3" s="135"/>
    </row>
    <row r="4" spans="1:11" ht="153" customHeight="1">
      <c r="A4" s="5">
        <v>1</v>
      </c>
      <c r="B4" s="3" t="s">
        <v>43</v>
      </c>
      <c r="C4" s="14" t="s">
        <v>71</v>
      </c>
      <c r="D4" s="9">
        <v>50</v>
      </c>
      <c r="E4" s="141"/>
      <c r="F4" s="10">
        <f t="shared" ref="F4:F10" si="0">D4*E4</f>
        <v>0</v>
      </c>
      <c r="G4" s="11">
        <v>0.08</v>
      </c>
      <c r="H4" s="56">
        <f t="shared" ref="H4:H11" si="1">F4*1.08</f>
        <v>0</v>
      </c>
      <c r="I4" s="121"/>
      <c r="J4" s="121"/>
      <c r="K4" s="135" t="s">
        <v>124</v>
      </c>
    </row>
    <row r="5" spans="1:11" ht="189" customHeight="1">
      <c r="A5" s="5">
        <v>2</v>
      </c>
      <c r="B5" s="4" t="s">
        <v>44</v>
      </c>
      <c r="C5" s="14" t="s">
        <v>71</v>
      </c>
      <c r="D5" s="9">
        <v>10</v>
      </c>
      <c r="E5" s="141"/>
      <c r="F5" s="10">
        <f t="shared" si="0"/>
        <v>0</v>
      </c>
      <c r="G5" s="11">
        <v>0.08</v>
      </c>
      <c r="H5" s="56">
        <f t="shared" si="1"/>
        <v>0</v>
      </c>
      <c r="I5" s="121"/>
      <c r="J5" s="121"/>
      <c r="K5" s="135" t="s">
        <v>124</v>
      </c>
    </row>
    <row r="6" spans="1:11" ht="210.75" customHeight="1">
      <c r="A6" s="5">
        <v>3</v>
      </c>
      <c r="B6" s="4" t="s">
        <v>45</v>
      </c>
      <c r="C6" s="14" t="s">
        <v>71</v>
      </c>
      <c r="D6" s="9">
        <v>40</v>
      </c>
      <c r="E6" s="141"/>
      <c r="F6" s="10">
        <f t="shared" si="0"/>
        <v>0</v>
      </c>
      <c r="G6" s="11">
        <v>0.08</v>
      </c>
      <c r="H6" s="56">
        <f t="shared" si="1"/>
        <v>0</v>
      </c>
      <c r="I6" s="121"/>
      <c r="J6" s="121"/>
      <c r="K6" s="135" t="s">
        <v>124</v>
      </c>
    </row>
    <row r="7" spans="1:11" ht="159" customHeight="1">
      <c r="A7" s="5">
        <v>4</v>
      </c>
      <c r="B7" s="4" t="s">
        <v>46</v>
      </c>
      <c r="C7" s="14" t="s">
        <v>71</v>
      </c>
      <c r="D7" s="9">
        <v>50</v>
      </c>
      <c r="E7" s="141"/>
      <c r="F7" s="10">
        <f t="shared" si="0"/>
        <v>0</v>
      </c>
      <c r="G7" s="11">
        <v>0.08</v>
      </c>
      <c r="H7" s="56">
        <f t="shared" si="1"/>
        <v>0</v>
      </c>
      <c r="I7" s="121"/>
      <c r="J7" s="121"/>
      <c r="K7" s="135" t="s">
        <v>124</v>
      </c>
    </row>
    <row r="8" spans="1:11" ht="162.75" customHeight="1">
      <c r="A8" s="5">
        <v>5</v>
      </c>
      <c r="B8" s="4" t="s">
        <v>47</v>
      </c>
      <c r="C8" s="14" t="s">
        <v>71</v>
      </c>
      <c r="D8" s="9">
        <v>25</v>
      </c>
      <c r="E8" s="141"/>
      <c r="F8" s="10">
        <f t="shared" si="0"/>
        <v>0</v>
      </c>
      <c r="G8" s="11">
        <v>0.08</v>
      </c>
      <c r="H8" s="56">
        <f t="shared" si="1"/>
        <v>0</v>
      </c>
      <c r="I8" s="121"/>
      <c r="J8" s="121"/>
      <c r="K8" s="135" t="s">
        <v>124</v>
      </c>
    </row>
    <row r="9" spans="1:11" ht="76.5" customHeight="1">
      <c r="A9" s="5">
        <v>6</v>
      </c>
      <c r="B9" s="4" t="s">
        <v>48</v>
      </c>
      <c r="C9" s="14" t="s">
        <v>71</v>
      </c>
      <c r="D9" s="9">
        <v>20</v>
      </c>
      <c r="E9" s="141"/>
      <c r="F9" s="10">
        <f t="shared" si="0"/>
        <v>0</v>
      </c>
      <c r="G9" s="11">
        <v>0.08</v>
      </c>
      <c r="H9" s="56">
        <f t="shared" si="1"/>
        <v>0</v>
      </c>
      <c r="I9" s="121"/>
      <c r="J9" s="121"/>
      <c r="K9" s="135" t="s">
        <v>126</v>
      </c>
    </row>
    <row r="10" spans="1:11" ht="126" customHeight="1">
      <c r="A10" s="5">
        <v>7</v>
      </c>
      <c r="B10" s="4" t="s">
        <v>49</v>
      </c>
      <c r="C10" s="14" t="s">
        <v>71</v>
      </c>
      <c r="D10" s="9">
        <v>5</v>
      </c>
      <c r="E10" s="142"/>
      <c r="F10" s="15">
        <f t="shared" si="0"/>
        <v>0</v>
      </c>
      <c r="G10" s="11">
        <v>0.08</v>
      </c>
      <c r="H10" s="57">
        <f t="shared" si="1"/>
        <v>0</v>
      </c>
      <c r="I10" s="121"/>
      <c r="J10" s="121"/>
      <c r="K10" s="135" t="s">
        <v>126</v>
      </c>
    </row>
    <row r="11" spans="1:11" s="42" customFormat="1" ht="26.25" customHeight="1">
      <c r="E11" s="43" t="s">
        <v>98</v>
      </c>
      <c r="F11" s="40">
        <f>SUM(F3:F10)</f>
        <v>0</v>
      </c>
      <c r="G11" s="41"/>
      <c r="H11" s="39">
        <f t="shared" si="1"/>
        <v>0</v>
      </c>
      <c r="K11" s="132"/>
    </row>
    <row r="12" spans="1:11" ht="15.75">
      <c r="B12" s="150" t="s">
        <v>123</v>
      </c>
      <c r="C12" s="150"/>
    </row>
    <row r="14" spans="1:11">
      <c r="B14" s="1" t="s">
        <v>139</v>
      </c>
    </row>
    <row r="44" spans="4:8">
      <c r="D44" s="21"/>
      <c r="E44" s="22"/>
      <c r="G44" s="23"/>
      <c r="H44" s="24"/>
    </row>
    <row r="45" spans="4:8">
      <c r="D45" s="21"/>
      <c r="E45" s="22"/>
      <c r="G45" s="23"/>
      <c r="H45" s="24"/>
    </row>
  </sheetData>
  <mergeCells count="2">
    <mergeCell ref="I1:J1"/>
    <mergeCell ref="B12:C12"/>
  </mergeCells>
  <pageMargins left="0.7" right="0.7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"/>
  <sheetViews>
    <sheetView workbookViewId="0">
      <selection activeCell="E3" sqref="E3:E8"/>
    </sheetView>
  </sheetViews>
  <sheetFormatPr defaultColWidth="9.140625" defaultRowHeight="14.25"/>
  <cols>
    <col min="1" max="1" width="6.28515625" style="12" customWidth="1"/>
    <col min="2" max="2" width="52.85546875" style="12" customWidth="1"/>
    <col min="3" max="3" width="12.7109375" style="12" customWidth="1"/>
    <col min="4" max="5" width="9.140625" style="12"/>
    <col min="6" max="6" width="15.28515625" style="12" bestFit="1" customWidth="1"/>
    <col min="7" max="7" width="8.140625" style="12" customWidth="1"/>
    <col min="8" max="8" width="16.28515625" style="12" bestFit="1" customWidth="1"/>
    <col min="9" max="9" width="15" style="12" customWidth="1"/>
    <col min="10" max="10" width="13.85546875" style="12" customWidth="1"/>
    <col min="11" max="11" width="10.85546875" style="35" customWidth="1"/>
    <col min="12" max="16384" width="9.140625" style="12"/>
  </cols>
  <sheetData>
    <row r="1" spans="1:11" s="47" customFormat="1" ht="33.75" customHeight="1">
      <c r="A1" s="47" t="s">
        <v>104</v>
      </c>
      <c r="E1" s="48"/>
      <c r="F1" s="49"/>
      <c r="H1" s="58"/>
      <c r="I1" s="153" t="s">
        <v>102</v>
      </c>
      <c r="J1" s="153"/>
    </row>
    <row r="2" spans="1:11" ht="72.75">
      <c r="A2" s="60" t="s">
        <v>0</v>
      </c>
      <c r="B2" s="60" t="s">
        <v>1</v>
      </c>
      <c r="C2" s="60" t="s">
        <v>97</v>
      </c>
      <c r="D2" s="60" t="s">
        <v>2</v>
      </c>
      <c r="E2" s="61" t="s">
        <v>3</v>
      </c>
      <c r="F2" s="61" t="s">
        <v>4</v>
      </c>
      <c r="G2" s="62" t="s">
        <v>5</v>
      </c>
      <c r="H2" s="61" t="s">
        <v>6</v>
      </c>
      <c r="I2" s="117" t="s">
        <v>101</v>
      </c>
      <c r="J2" s="117" t="s">
        <v>100</v>
      </c>
      <c r="K2" s="116" t="s">
        <v>118</v>
      </c>
    </row>
    <row r="3" spans="1:11" ht="100.5" customHeight="1">
      <c r="A3" s="63">
        <v>1</v>
      </c>
      <c r="B3" s="64" t="s">
        <v>115</v>
      </c>
      <c r="C3" s="65" t="s">
        <v>89</v>
      </c>
      <c r="D3" s="66">
        <v>150</v>
      </c>
      <c r="E3" s="144"/>
      <c r="F3" s="67">
        <f t="shared" ref="F3:F8" si="0">D3*E3</f>
        <v>0</v>
      </c>
      <c r="G3" s="68">
        <v>0.08</v>
      </c>
      <c r="H3" s="69">
        <f t="shared" ref="H3:H9" si="1">F3*1.08</f>
        <v>0</v>
      </c>
      <c r="I3" s="118"/>
      <c r="J3" s="118"/>
      <c r="K3" s="134" t="s">
        <v>124</v>
      </c>
    </row>
    <row r="4" spans="1:11" ht="57">
      <c r="A4" s="63">
        <v>2</v>
      </c>
      <c r="B4" s="64" t="s">
        <v>116</v>
      </c>
      <c r="C4" s="65" t="s">
        <v>89</v>
      </c>
      <c r="D4" s="66">
        <v>5</v>
      </c>
      <c r="E4" s="144"/>
      <c r="F4" s="67">
        <f t="shared" si="0"/>
        <v>0</v>
      </c>
      <c r="G4" s="68">
        <v>0.08</v>
      </c>
      <c r="H4" s="69">
        <f t="shared" si="1"/>
        <v>0</v>
      </c>
      <c r="I4" s="118"/>
      <c r="J4" s="118"/>
      <c r="K4" s="134" t="s">
        <v>126</v>
      </c>
    </row>
    <row r="5" spans="1:11" ht="42.75">
      <c r="A5" s="63">
        <v>3</v>
      </c>
      <c r="B5" s="64" t="s">
        <v>50</v>
      </c>
      <c r="C5" s="65" t="s">
        <v>89</v>
      </c>
      <c r="D5" s="66">
        <v>10</v>
      </c>
      <c r="E5" s="144"/>
      <c r="F5" s="67">
        <f t="shared" si="0"/>
        <v>0</v>
      </c>
      <c r="G5" s="68">
        <v>0.08</v>
      </c>
      <c r="H5" s="69">
        <f t="shared" si="1"/>
        <v>0</v>
      </c>
      <c r="I5" s="118"/>
      <c r="J5" s="118"/>
      <c r="K5" s="134" t="s">
        <v>124</v>
      </c>
    </row>
    <row r="6" spans="1:11" ht="42.75">
      <c r="A6" s="63">
        <v>4</v>
      </c>
      <c r="B6" s="64" t="s">
        <v>51</v>
      </c>
      <c r="C6" s="65" t="s">
        <v>89</v>
      </c>
      <c r="D6" s="66">
        <v>150</v>
      </c>
      <c r="E6" s="144"/>
      <c r="F6" s="67">
        <f t="shared" si="0"/>
        <v>0</v>
      </c>
      <c r="G6" s="68">
        <v>0.08</v>
      </c>
      <c r="H6" s="69">
        <f t="shared" si="1"/>
        <v>0</v>
      </c>
      <c r="I6" s="118"/>
      <c r="J6" s="118"/>
      <c r="K6" s="134" t="s">
        <v>124</v>
      </c>
    </row>
    <row r="7" spans="1:11" ht="42.75">
      <c r="A7" s="63">
        <v>5</v>
      </c>
      <c r="B7" s="64" t="s">
        <v>117</v>
      </c>
      <c r="C7" s="65" t="s">
        <v>89</v>
      </c>
      <c r="D7" s="66">
        <v>5</v>
      </c>
      <c r="E7" s="144"/>
      <c r="F7" s="67">
        <f t="shared" si="0"/>
        <v>0</v>
      </c>
      <c r="G7" s="68">
        <v>0.08</v>
      </c>
      <c r="H7" s="69">
        <f t="shared" si="1"/>
        <v>0</v>
      </c>
      <c r="I7" s="118"/>
      <c r="J7" s="118"/>
      <c r="K7" s="134" t="s">
        <v>124</v>
      </c>
    </row>
    <row r="8" spans="1:11" ht="42.75">
      <c r="A8" s="63">
        <v>6</v>
      </c>
      <c r="B8" s="64" t="s">
        <v>52</v>
      </c>
      <c r="C8" s="65" t="s">
        <v>89</v>
      </c>
      <c r="D8" s="66">
        <v>650</v>
      </c>
      <c r="E8" s="145"/>
      <c r="F8" s="70">
        <f t="shared" si="0"/>
        <v>0</v>
      </c>
      <c r="G8" s="68">
        <v>0.08</v>
      </c>
      <c r="H8" s="71">
        <f t="shared" si="1"/>
        <v>0</v>
      </c>
      <c r="I8" s="118"/>
      <c r="J8" s="118"/>
      <c r="K8" s="134" t="s">
        <v>124</v>
      </c>
    </row>
    <row r="9" spans="1:11" ht="22.5" customHeight="1">
      <c r="E9" s="72" t="s">
        <v>98</v>
      </c>
      <c r="F9" s="36">
        <f>SUM(F3:F8)</f>
        <v>0</v>
      </c>
      <c r="G9" s="73"/>
      <c r="H9" s="74">
        <f t="shared" si="1"/>
        <v>0</v>
      </c>
    </row>
    <row r="10" spans="1:11" ht="15.75">
      <c r="B10" s="150" t="s">
        <v>123</v>
      </c>
      <c r="C10" s="150"/>
    </row>
    <row r="12" spans="1:11">
      <c r="B12" s="12" t="s">
        <v>140</v>
      </c>
    </row>
  </sheetData>
  <mergeCells count="2">
    <mergeCell ref="I1:J1"/>
    <mergeCell ref="B10:C10"/>
  </mergeCells>
  <pageMargins left="0.7" right="0.7" top="0.75" bottom="0.75" header="0.3" footer="0.3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"/>
  <sheetViews>
    <sheetView topLeftCell="A10" workbookViewId="0">
      <selection activeCell="E3" sqref="E3:E12"/>
    </sheetView>
  </sheetViews>
  <sheetFormatPr defaultColWidth="9.140625" defaultRowHeight="14.25"/>
  <cols>
    <col min="1" max="1" width="6.28515625" style="12" customWidth="1"/>
    <col min="2" max="2" width="49.42578125" style="12" customWidth="1"/>
    <col min="3" max="3" width="13.140625" style="12" customWidth="1"/>
    <col min="4" max="5" width="9.140625" style="12"/>
    <col min="6" max="6" width="15.28515625" style="12" bestFit="1" customWidth="1"/>
    <col min="7" max="7" width="9.140625" style="12"/>
    <col min="8" max="8" width="16.28515625" style="12" bestFit="1" customWidth="1"/>
    <col min="9" max="9" width="13.5703125" style="12" customWidth="1"/>
    <col min="10" max="10" width="13.140625" style="12" customWidth="1"/>
    <col min="11" max="11" width="11.140625" style="131" customWidth="1"/>
    <col min="12" max="16384" width="9.140625" style="12"/>
  </cols>
  <sheetData>
    <row r="1" spans="1:11" s="47" customFormat="1" ht="33.75" customHeight="1">
      <c r="A1" s="47" t="s">
        <v>105</v>
      </c>
      <c r="E1" s="48"/>
      <c r="F1" s="49"/>
      <c r="H1" s="58"/>
      <c r="I1" s="153" t="s">
        <v>102</v>
      </c>
      <c r="J1" s="153"/>
      <c r="K1" s="130"/>
    </row>
    <row r="2" spans="1:11" ht="87">
      <c r="A2" s="60" t="s">
        <v>0</v>
      </c>
      <c r="B2" s="60" t="s">
        <v>1</v>
      </c>
      <c r="C2" s="60" t="s">
        <v>97</v>
      </c>
      <c r="D2" s="60" t="s">
        <v>2</v>
      </c>
      <c r="E2" s="61" t="s">
        <v>3</v>
      </c>
      <c r="F2" s="61" t="s">
        <v>4</v>
      </c>
      <c r="G2" s="62" t="s">
        <v>5</v>
      </c>
      <c r="H2" s="61" t="s">
        <v>6</v>
      </c>
      <c r="I2" s="117" t="s">
        <v>101</v>
      </c>
      <c r="J2" s="117" t="s">
        <v>100</v>
      </c>
      <c r="K2" s="116" t="s">
        <v>118</v>
      </c>
    </row>
    <row r="3" spans="1:11" ht="15">
      <c r="A3" s="63"/>
      <c r="B3" s="75" t="s">
        <v>53</v>
      </c>
      <c r="C3" s="75"/>
      <c r="D3" s="76"/>
      <c r="E3" s="146"/>
      <c r="F3" s="77"/>
      <c r="G3" s="78"/>
      <c r="H3" s="79"/>
      <c r="I3" s="118"/>
      <c r="J3" s="118"/>
      <c r="K3" s="134"/>
    </row>
    <row r="4" spans="1:11" ht="42.75">
      <c r="A4" s="63">
        <v>1</v>
      </c>
      <c r="B4" s="64" t="s">
        <v>54</v>
      </c>
      <c r="C4" s="65" t="s">
        <v>95</v>
      </c>
      <c r="D4" s="66">
        <v>600</v>
      </c>
      <c r="E4" s="144"/>
      <c r="F4" s="67">
        <f t="shared" ref="F4:F12" si="0">D4*E4</f>
        <v>0</v>
      </c>
      <c r="G4" s="68">
        <v>0.08</v>
      </c>
      <c r="H4" s="69">
        <f t="shared" ref="H4:H13" si="1">F4*1.08</f>
        <v>0</v>
      </c>
      <c r="I4" s="118"/>
      <c r="J4" s="118"/>
      <c r="K4" s="134" t="s">
        <v>124</v>
      </c>
    </row>
    <row r="5" spans="1:11" ht="42.75">
      <c r="A5" s="63">
        <v>2</v>
      </c>
      <c r="B5" s="64" t="s">
        <v>55</v>
      </c>
      <c r="C5" s="65" t="s">
        <v>95</v>
      </c>
      <c r="D5" s="66">
        <v>50</v>
      </c>
      <c r="E5" s="144"/>
      <c r="F5" s="67">
        <f t="shared" si="0"/>
        <v>0</v>
      </c>
      <c r="G5" s="68">
        <v>0.08</v>
      </c>
      <c r="H5" s="69">
        <f t="shared" si="1"/>
        <v>0</v>
      </c>
      <c r="I5" s="118"/>
      <c r="J5" s="118"/>
      <c r="K5" s="134" t="s">
        <v>124</v>
      </c>
    </row>
    <row r="6" spans="1:11" ht="42.75">
      <c r="A6" s="63">
        <v>3</v>
      </c>
      <c r="B6" s="64" t="s">
        <v>56</v>
      </c>
      <c r="C6" s="65" t="s">
        <v>95</v>
      </c>
      <c r="D6" s="66">
        <v>50</v>
      </c>
      <c r="E6" s="144"/>
      <c r="F6" s="67">
        <f t="shared" si="0"/>
        <v>0</v>
      </c>
      <c r="G6" s="68">
        <v>0.08</v>
      </c>
      <c r="H6" s="69">
        <f t="shared" si="1"/>
        <v>0</v>
      </c>
      <c r="I6" s="118"/>
      <c r="J6" s="118"/>
      <c r="K6" s="134" t="s">
        <v>124</v>
      </c>
    </row>
    <row r="7" spans="1:11" ht="42.75">
      <c r="A7" s="63">
        <v>4</v>
      </c>
      <c r="B7" s="64" t="s">
        <v>57</v>
      </c>
      <c r="C7" s="65" t="s">
        <v>95</v>
      </c>
      <c r="D7" s="66">
        <v>30</v>
      </c>
      <c r="E7" s="144"/>
      <c r="F7" s="67">
        <f t="shared" si="0"/>
        <v>0</v>
      </c>
      <c r="G7" s="68">
        <v>0.08</v>
      </c>
      <c r="H7" s="69">
        <f t="shared" si="1"/>
        <v>0</v>
      </c>
      <c r="I7" s="118"/>
      <c r="J7" s="118"/>
      <c r="K7" s="134" t="s">
        <v>124</v>
      </c>
    </row>
    <row r="8" spans="1:11" ht="42.75">
      <c r="A8" s="63">
        <v>5</v>
      </c>
      <c r="B8" s="64" t="s">
        <v>58</v>
      </c>
      <c r="C8" s="65" t="s">
        <v>95</v>
      </c>
      <c r="D8" s="66">
        <v>100</v>
      </c>
      <c r="E8" s="144"/>
      <c r="F8" s="67">
        <f t="shared" si="0"/>
        <v>0</v>
      </c>
      <c r="G8" s="68">
        <v>0.08</v>
      </c>
      <c r="H8" s="69">
        <f t="shared" si="1"/>
        <v>0</v>
      </c>
      <c r="I8" s="118"/>
      <c r="J8" s="118"/>
      <c r="K8" s="134" t="s">
        <v>124</v>
      </c>
    </row>
    <row r="9" spans="1:11" ht="42.75">
      <c r="A9" s="63">
        <v>6</v>
      </c>
      <c r="B9" s="64" t="s">
        <v>127</v>
      </c>
      <c r="C9" s="65" t="s">
        <v>95</v>
      </c>
      <c r="D9" s="66">
        <v>100</v>
      </c>
      <c r="E9" s="144"/>
      <c r="F9" s="67">
        <f t="shared" si="0"/>
        <v>0</v>
      </c>
      <c r="G9" s="68">
        <v>0.08</v>
      </c>
      <c r="H9" s="69">
        <f t="shared" si="1"/>
        <v>0</v>
      </c>
      <c r="I9" s="118"/>
      <c r="J9" s="118"/>
      <c r="K9" s="134" t="s">
        <v>124</v>
      </c>
    </row>
    <row r="10" spans="1:11" ht="42.75">
      <c r="A10" s="63">
        <v>7</v>
      </c>
      <c r="B10" s="64" t="s">
        <v>128</v>
      </c>
      <c r="C10" s="65" t="s">
        <v>95</v>
      </c>
      <c r="D10" s="66">
        <v>50</v>
      </c>
      <c r="E10" s="144"/>
      <c r="F10" s="67">
        <f t="shared" si="0"/>
        <v>0</v>
      </c>
      <c r="G10" s="68">
        <v>0.08</v>
      </c>
      <c r="H10" s="69">
        <f t="shared" si="1"/>
        <v>0</v>
      </c>
      <c r="I10" s="118"/>
      <c r="J10" s="118"/>
      <c r="K10" s="134" t="s">
        <v>126</v>
      </c>
    </row>
    <row r="11" spans="1:11" ht="42.75">
      <c r="A11" s="63">
        <v>8</v>
      </c>
      <c r="B11" s="80" t="s">
        <v>59</v>
      </c>
      <c r="C11" s="65" t="s">
        <v>95</v>
      </c>
      <c r="D11" s="63">
        <v>20</v>
      </c>
      <c r="E11" s="147"/>
      <c r="F11" s="81">
        <f t="shared" si="0"/>
        <v>0</v>
      </c>
      <c r="G11" s="82">
        <v>0.08</v>
      </c>
      <c r="H11" s="83">
        <f t="shared" si="1"/>
        <v>0</v>
      </c>
      <c r="I11" s="118"/>
      <c r="J11" s="118"/>
      <c r="K11" s="134" t="s">
        <v>126</v>
      </c>
    </row>
    <row r="12" spans="1:11" ht="42.75">
      <c r="A12" s="63">
        <v>9</v>
      </c>
      <c r="B12" s="64" t="s">
        <v>129</v>
      </c>
      <c r="C12" s="65" t="s">
        <v>95</v>
      </c>
      <c r="D12" s="66">
        <v>4000</v>
      </c>
      <c r="E12" s="145"/>
      <c r="F12" s="70">
        <f t="shared" si="0"/>
        <v>0</v>
      </c>
      <c r="G12" s="68">
        <v>0.08</v>
      </c>
      <c r="H12" s="71">
        <f t="shared" si="1"/>
        <v>0</v>
      </c>
      <c r="I12" s="118"/>
      <c r="J12" s="118"/>
      <c r="K12" s="134" t="s">
        <v>124</v>
      </c>
    </row>
    <row r="13" spans="1:11" s="73" customFormat="1" ht="24" customHeight="1">
      <c r="E13" s="72" t="s">
        <v>98</v>
      </c>
      <c r="F13" s="36">
        <f>SUM(F4:F12)</f>
        <v>0</v>
      </c>
      <c r="H13" s="74">
        <f t="shared" si="1"/>
        <v>0</v>
      </c>
      <c r="K13" s="133"/>
    </row>
    <row r="14" spans="1:11" ht="15.75">
      <c r="B14" s="150" t="s">
        <v>123</v>
      </c>
      <c r="C14" s="150"/>
    </row>
    <row r="16" spans="1:11">
      <c r="B16" s="12" t="s">
        <v>140</v>
      </c>
    </row>
  </sheetData>
  <mergeCells count="2">
    <mergeCell ref="I1:J1"/>
    <mergeCell ref="B14:C14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7"/>
  <sheetViews>
    <sheetView workbookViewId="0">
      <selection activeCell="E3" sqref="E3"/>
    </sheetView>
  </sheetViews>
  <sheetFormatPr defaultColWidth="9.140625" defaultRowHeight="14.25"/>
  <cols>
    <col min="1" max="1" width="9.28515625" style="12" bestFit="1" customWidth="1"/>
    <col min="2" max="2" width="65.140625" style="12" customWidth="1"/>
    <col min="3" max="3" width="12.140625" style="12" customWidth="1"/>
    <col min="4" max="4" width="9.28515625" style="12" bestFit="1" customWidth="1"/>
    <col min="5" max="5" width="10.140625" style="12" bestFit="1" customWidth="1"/>
    <col min="6" max="6" width="15.42578125" style="12" bestFit="1" customWidth="1"/>
    <col min="7" max="7" width="9.28515625" style="12" bestFit="1" customWidth="1"/>
    <col min="8" max="8" width="16.42578125" style="12" bestFit="1" customWidth="1"/>
    <col min="9" max="9" width="12.140625" style="12" customWidth="1"/>
    <col min="10" max="10" width="12.7109375" style="12" customWidth="1"/>
    <col min="11" max="16384" width="9.140625" style="12"/>
  </cols>
  <sheetData>
    <row r="1" spans="1:11" s="47" customFormat="1" ht="33.75" customHeight="1">
      <c r="A1" s="47" t="s">
        <v>106</v>
      </c>
      <c r="E1" s="48"/>
      <c r="F1" s="49"/>
      <c r="H1" s="58"/>
      <c r="I1" s="153" t="s">
        <v>102</v>
      </c>
      <c r="J1" s="153"/>
    </row>
    <row r="2" spans="1:11" ht="87">
      <c r="A2" s="60" t="s">
        <v>0</v>
      </c>
      <c r="B2" s="60" t="s">
        <v>1</v>
      </c>
      <c r="C2" s="60" t="s">
        <v>97</v>
      </c>
      <c r="D2" s="60" t="s">
        <v>2</v>
      </c>
      <c r="E2" s="61" t="s">
        <v>3</v>
      </c>
      <c r="F2" s="61" t="s">
        <v>4</v>
      </c>
      <c r="G2" s="62" t="s">
        <v>5</v>
      </c>
      <c r="H2" s="61" t="s">
        <v>6</v>
      </c>
      <c r="I2" s="117" t="s">
        <v>101</v>
      </c>
      <c r="J2" s="117" t="s">
        <v>100</v>
      </c>
      <c r="K2" s="116" t="s">
        <v>118</v>
      </c>
    </row>
    <row r="3" spans="1:11" ht="171">
      <c r="A3" s="63">
        <v>1</v>
      </c>
      <c r="B3" s="64" t="s">
        <v>107</v>
      </c>
      <c r="C3" s="65" t="s">
        <v>71</v>
      </c>
      <c r="D3" s="66">
        <v>20</v>
      </c>
      <c r="E3" s="145"/>
      <c r="F3" s="70">
        <f>D3*E3</f>
        <v>0</v>
      </c>
      <c r="G3" s="68">
        <v>0.08</v>
      </c>
      <c r="H3" s="71">
        <f>F3*1.08</f>
        <v>0</v>
      </c>
      <c r="I3" s="118"/>
      <c r="J3" s="118"/>
      <c r="K3" s="134" t="s">
        <v>126</v>
      </c>
    </row>
    <row r="4" spans="1:11" s="35" customFormat="1" ht="24" customHeight="1">
      <c r="E4" s="72" t="s">
        <v>98</v>
      </c>
      <c r="F4" s="36">
        <f>SUM(F3)</f>
        <v>0</v>
      </c>
      <c r="H4" s="36">
        <f>SUM(H3)</f>
        <v>0</v>
      </c>
    </row>
    <row r="5" spans="1:11" ht="15.75">
      <c r="B5" s="150" t="s">
        <v>123</v>
      </c>
      <c r="C5" s="150"/>
    </row>
    <row r="7" spans="1:11">
      <c r="B7" s="12" t="s">
        <v>139</v>
      </c>
    </row>
  </sheetData>
  <mergeCells count="2">
    <mergeCell ref="I1:J1"/>
    <mergeCell ref="B5:C5"/>
  </mergeCells>
  <pageMargins left="0.7" right="0.7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9"/>
  <sheetViews>
    <sheetView workbookViewId="0">
      <selection activeCell="D18" sqref="D18"/>
    </sheetView>
  </sheetViews>
  <sheetFormatPr defaultColWidth="9.140625" defaultRowHeight="14.25"/>
  <cols>
    <col min="1" max="1" width="9.28515625" style="12" bestFit="1" customWidth="1"/>
    <col min="2" max="2" width="50.7109375" style="12" customWidth="1"/>
    <col min="3" max="3" width="13.42578125" style="12" customWidth="1"/>
    <col min="4" max="4" width="9.28515625" style="12" bestFit="1" customWidth="1"/>
    <col min="5" max="5" width="10.140625" style="12" bestFit="1" customWidth="1"/>
    <col min="6" max="6" width="15.42578125" style="12" bestFit="1" customWidth="1"/>
    <col min="7" max="7" width="9.28515625" style="12" bestFit="1" customWidth="1"/>
    <col min="8" max="8" width="16.42578125" style="12" bestFit="1" customWidth="1"/>
    <col min="9" max="9" width="13.140625" style="12" customWidth="1"/>
    <col min="10" max="10" width="13" style="12" customWidth="1"/>
    <col min="11" max="11" width="12.28515625" style="131" customWidth="1"/>
    <col min="12" max="16384" width="9.140625" style="12"/>
  </cols>
  <sheetData>
    <row r="1" spans="1:11" s="47" customFormat="1" ht="33.75" customHeight="1">
      <c r="A1" s="154" t="s">
        <v>108</v>
      </c>
      <c r="B1" s="154"/>
      <c r="E1" s="48"/>
      <c r="F1" s="49"/>
      <c r="H1" s="58"/>
      <c r="I1" s="153" t="s">
        <v>102</v>
      </c>
      <c r="J1" s="153"/>
      <c r="K1" s="130"/>
    </row>
    <row r="2" spans="1:11" ht="87">
      <c r="A2" s="60" t="s">
        <v>0</v>
      </c>
      <c r="B2" s="60" t="s">
        <v>1</v>
      </c>
      <c r="C2" s="60" t="s">
        <v>97</v>
      </c>
      <c r="D2" s="60" t="s">
        <v>2</v>
      </c>
      <c r="E2" s="61" t="s">
        <v>3</v>
      </c>
      <c r="F2" s="61" t="s">
        <v>4</v>
      </c>
      <c r="G2" s="62" t="s">
        <v>5</v>
      </c>
      <c r="H2" s="61" t="s">
        <v>6</v>
      </c>
      <c r="I2" s="117" t="s">
        <v>101</v>
      </c>
      <c r="J2" s="117" t="s">
        <v>100</v>
      </c>
      <c r="K2" s="116" t="s">
        <v>118</v>
      </c>
    </row>
    <row r="3" spans="1:11" ht="71.25">
      <c r="A3" s="63">
        <v>1</v>
      </c>
      <c r="B3" s="64" t="s">
        <v>130</v>
      </c>
      <c r="C3" s="65" t="s">
        <v>89</v>
      </c>
      <c r="D3" s="66">
        <v>100</v>
      </c>
      <c r="E3" s="144"/>
      <c r="F3" s="67">
        <f>D3*E3</f>
        <v>0</v>
      </c>
      <c r="G3" s="68">
        <v>0.08</v>
      </c>
      <c r="H3" s="69">
        <f>F3*1.08</f>
        <v>0</v>
      </c>
      <c r="I3" s="118"/>
      <c r="J3" s="118"/>
      <c r="K3" s="134" t="s">
        <v>124</v>
      </c>
    </row>
    <row r="4" spans="1:11" ht="42.75">
      <c r="A4" s="63">
        <v>2</v>
      </c>
      <c r="B4" s="64" t="s">
        <v>131</v>
      </c>
      <c r="C4" s="65" t="s">
        <v>89</v>
      </c>
      <c r="D4" s="66">
        <v>300</v>
      </c>
      <c r="E4" s="144"/>
      <c r="F4" s="67">
        <f>D4*E4</f>
        <v>0</v>
      </c>
      <c r="G4" s="68">
        <v>0.08</v>
      </c>
      <c r="H4" s="69">
        <f>F4*1.08</f>
        <v>0</v>
      </c>
      <c r="I4" s="118"/>
      <c r="J4" s="118"/>
      <c r="K4" s="134" t="s">
        <v>124</v>
      </c>
    </row>
    <row r="5" spans="1:11" ht="42.75">
      <c r="A5" s="63">
        <v>3</v>
      </c>
      <c r="B5" s="64" t="s">
        <v>60</v>
      </c>
      <c r="C5" s="65" t="s">
        <v>89</v>
      </c>
      <c r="D5" s="66">
        <v>100</v>
      </c>
      <c r="E5" s="144"/>
      <c r="F5" s="67">
        <f>D5*E5</f>
        <v>0</v>
      </c>
      <c r="G5" s="68">
        <v>0.08</v>
      </c>
      <c r="H5" s="69">
        <f>F5*1.08</f>
        <v>0</v>
      </c>
      <c r="I5" s="118"/>
      <c r="J5" s="118"/>
      <c r="K5" s="134" t="s">
        <v>124</v>
      </c>
    </row>
    <row r="6" spans="1:11" ht="23.25" customHeight="1">
      <c r="D6" s="18"/>
      <c r="E6" s="84" t="s">
        <v>98</v>
      </c>
      <c r="F6" s="84">
        <f>SUM(F3:F5)</f>
        <v>0</v>
      </c>
      <c r="G6" s="85"/>
      <c r="H6" s="86">
        <f>F6*1.08</f>
        <v>0</v>
      </c>
      <c r="I6" s="118"/>
      <c r="J6" s="118"/>
      <c r="K6" s="134"/>
    </row>
    <row r="7" spans="1:11" ht="17.25" customHeight="1">
      <c r="B7" s="150" t="s">
        <v>123</v>
      </c>
      <c r="C7" s="150"/>
      <c r="D7" s="18"/>
      <c r="E7" s="13"/>
      <c r="G7" s="19"/>
      <c r="H7" s="20"/>
    </row>
    <row r="8" spans="1:11" ht="15">
      <c r="A8" s="87"/>
      <c r="B8" s="87"/>
      <c r="C8" s="87"/>
      <c r="D8" s="18"/>
      <c r="E8" s="13"/>
      <c r="G8" s="19"/>
      <c r="H8" s="20"/>
    </row>
    <row r="9" spans="1:11">
      <c r="B9" s="12" t="s">
        <v>132</v>
      </c>
      <c r="D9" s="18"/>
      <c r="E9" s="13"/>
      <c r="G9" s="19"/>
      <c r="H9" s="20"/>
    </row>
  </sheetData>
  <mergeCells count="3">
    <mergeCell ref="I1:J1"/>
    <mergeCell ref="B7:C7"/>
    <mergeCell ref="A1:B1"/>
  </mergeCells>
  <pageMargins left="0.7" right="0.7" top="0.75" bottom="0.75" header="0.3" footer="0.3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5"/>
  <sheetViews>
    <sheetView workbookViewId="0">
      <selection activeCell="C45" sqref="C45"/>
    </sheetView>
  </sheetViews>
  <sheetFormatPr defaultColWidth="10.42578125" defaultRowHeight="14.25"/>
  <cols>
    <col min="1" max="1" width="3.85546875" style="128" customWidth="1"/>
    <col min="2" max="2" width="19.140625" style="101" customWidth="1"/>
    <col min="3" max="3" width="83.7109375" style="101" customWidth="1"/>
    <col min="4" max="4" width="12.42578125" style="101" customWidth="1"/>
    <col min="5" max="5" width="10.140625" style="101" customWidth="1"/>
    <col min="6" max="6" width="12.28515625" style="109" bestFit="1" customWidth="1"/>
    <col min="7" max="7" width="16" style="110" customWidth="1"/>
    <col min="8" max="8" width="8" style="110" customWidth="1"/>
    <col min="9" max="9" width="13.7109375" style="110" bestFit="1" customWidth="1"/>
    <col min="10" max="10" width="13.85546875" style="101" customWidth="1"/>
    <col min="11" max="11" width="13.5703125" style="101" customWidth="1"/>
    <col min="12" max="12" width="12.28515625" style="137" customWidth="1"/>
    <col min="13" max="16384" width="10.42578125" style="101"/>
  </cols>
  <sheetData>
    <row r="1" spans="1:12" s="88" customFormat="1">
      <c r="A1" s="169" t="s">
        <v>109</v>
      </c>
      <c r="B1" s="169"/>
      <c r="C1" s="169"/>
      <c r="E1" s="89"/>
      <c r="F1" s="90"/>
      <c r="H1" s="91"/>
      <c r="J1" s="155" t="s">
        <v>102</v>
      </c>
      <c r="K1" s="155"/>
      <c r="L1" s="136"/>
    </row>
    <row r="2" spans="1:12" s="95" customFormat="1" ht="87">
      <c r="A2" s="92" t="s">
        <v>61</v>
      </c>
      <c r="B2" s="92" t="s">
        <v>96</v>
      </c>
      <c r="C2" s="126" t="s">
        <v>119</v>
      </c>
      <c r="D2" s="93" t="s">
        <v>97</v>
      </c>
      <c r="E2" s="93" t="s">
        <v>62</v>
      </c>
      <c r="F2" s="94" t="s">
        <v>63</v>
      </c>
      <c r="G2" s="93" t="s">
        <v>64</v>
      </c>
      <c r="H2" s="93" t="s">
        <v>65</v>
      </c>
      <c r="I2" s="93" t="s">
        <v>66</v>
      </c>
      <c r="J2" s="122" t="s">
        <v>110</v>
      </c>
      <c r="K2" s="122" t="s">
        <v>100</v>
      </c>
      <c r="L2" s="116" t="s">
        <v>118</v>
      </c>
    </row>
    <row r="3" spans="1:12" ht="142.5">
      <c r="A3" s="125">
        <v>1</v>
      </c>
      <c r="B3" s="160" t="s">
        <v>67</v>
      </c>
      <c r="C3" s="97" t="s">
        <v>68</v>
      </c>
      <c r="D3" s="98" t="s">
        <v>71</v>
      </c>
      <c r="E3" s="98">
        <v>20</v>
      </c>
      <c r="F3" s="124"/>
      <c r="G3" s="99">
        <f>F3*E3</f>
        <v>0</v>
      </c>
      <c r="H3" s="100">
        <v>0.08</v>
      </c>
      <c r="I3" s="99">
        <f>G3*1.08</f>
        <v>0</v>
      </c>
      <c r="J3" s="123"/>
      <c r="K3" s="123"/>
      <c r="L3" s="138" t="s">
        <v>134</v>
      </c>
    </row>
    <row r="4" spans="1:12" ht="242.25">
      <c r="A4" s="125">
        <v>2</v>
      </c>
      <c r="B4" s="161" t="s">
        <v>69</v>
      </c>
      <c r="C4" s="102" t="s">
        <v>112</v>
      </c>
      <c r="D4" s="98" t="s">
        <v>71</v>
      </c>
      <c r="E4" s="98">
        <v>40</v>
      </c>
      <c r="F4" s="124"/>
      <c r="G4" s="99">
        <f>F4*E4</f>
        <v>0</v>
      </c>
      <c r="H4" s="100">
        <v>0.08</v>
      </c>
      <c r="I4" s="99">
        <f>G4*1.08</f>
        <v>0</v>
      </c>
      <c r="J4" s="123"/>
      <c r="K4" s="123"/>
      <c r="L4" s="138" t="s">
        <v>134</v>
      </c>
    </row>
    <row r="5" spans="1:12" ht="214.5">
      <c r="A5" s="156">
        <v>3</v>
      </c>
      <c r="B5" s="162" t="s">
        <v>70</v>
      </c>
      <c r="C5" s="111" t="s">
        <v>120</v>
      </c>
      <c r="D5" s="98"/>
      <c r="E5" s="98"/>
      <c r="F5" s="124"/>
      <c r="G5" s="99"/>
      <c r="H5" s="100"/>
      <c r="I5" s="99"/>
      <c r="J5" s="123"/>
      <c r="K5" s="123"/>
      <c r="L5" s="138" t="s">
        <v>133</v>
      </c>
    </row>
    <row r="6" spans="1:12" ht="42.75">
      <c r="A6" s="157"/>
      <c r="B6" s="163"/>
      <c r="C6" s="102" t="s">
        <v>72</v>
      </c>
      <c r="D6" s="98" t="s">
        <v>89</v>
      </c>
      <c r="E6" s="98">
        <v>4</v>
      </c>
      <c r="F6" s="124"/>
      <c r="G6" s="99">
        <f>F6*E6</f>
        <v>0</v>
      </c>
      <c r="H6" s="100">
        <v>0.08</v>
      </c>
      <c r="I6" s="99">
        <f>G6*1.08</f>
        <v>0</v>
      </c>
      <c r="J6" s="123"/>
      <c r="K6" s="123"/>
      <c r="L6" s="138" t="s">
        <v>133</v>
      </c>
    </row>
    <row r="7" spans="1:12" ht="42.75">
      <c r="A7" s="158"/>
      <c r="B7" s="164"/>
      <c r="C7" s="102" t="s">
        <v>73</v>
      </c>
      <c r="D7" s="98" t="s">
        <v>89</v>
      </c>
      <c r="E7" s="98">
        <v>16</v>
      </c>
      <c r="F7" s="124"/>
      <c r="G7" s="99">
        <f>F7*E7</f>
        <v>0</v>
      </c>
      <c r="H7" s="100">
        <v>0.08</v>
      </c>
      <c r="I7" s="99">
        <f>G7*1.08</f>
        <v>0</v>
      </c>
      <c r="J7" s="123"/>
      <c r="K7" s="123"/>
      <c r="L7" s="138" t="s">
        <v>133</v>
      </c>
    </row>
    <row r="8" spans="1:12" ht="186">
      <c r="A8" s="156">
        <v>4</v>
      </c>
      <c r="B8" s="165" t="s">
        <v>74</v>
      </c>
      <c r="C8" s="103" t="s">
        <v>135</v>
      </c>
      <c r="D8" s="98"/>
      <c r="E8" s="98"/>
      <c r="F8" s="124"/>
      <c r="G8" s="99"/>
      <c r="H8" s="100"/>
      <c r="I8" s="99"/>
      <c r="J8" s="123"/>
      <c r="K8" s="123"/>
      <c r="L8" s="138" t="s">
        <v>136</v>
      </c>
    </row>
    <row r="9" spans="1:12">
      <c r="A9" s="157"/>
      <c r="B9" s="166"/>
      <c r="C9" s="102" t="s">
        <v>75</v>
      </c>
      <c r="D9" s="98" t="s">
        <v>89</v>
      </c>
      <c r="E9" s="98">
        <v>1</v>
      </c>
      <c r="F9" s="124"/>
      <c r="G9" s="99">
        <f t="shared" ref="G9:G14" si="0">F9*E9</f>
        <v>0</v>
      </c>
      <c r="H9" s="100">
        <v>0.08</v>
      </c>
      <c r="I9" s="99">
        <f t="shared" ref="I9:I14" si="1">G9*1.08</f>
        <v>0</v>
      </c>
      <c r="J9" s="123"/>
      <c r="K9" s="123"/>
      <c r="L9" s="138" t="s">
        <v>136</v>
      </c>
    </row>
    <row r="10" spans="1:12">
      <c r="A10" s="157"/>
      <c r="B10" s="166"/>
      <c r="C10" s="102" t="s">
        <v>76</v>
      </c>
      <c r="D10" s="98" t="s">
        <v>89</v>
      </c>
      <c r="E10" s="98">
        <v>4</v>
      </c>
      <c r="F10" s="124"/>
      <c r="G10" s="99">
        <f t="shared" si="0"/>
        <v>0</v>
      </c>
      <c r="H10" s="100">
        <v>0.08</v>
      </c>
      <c r="I10" s="99">
        <f t="shared" si="1"/>
        <v>0</v>
      </c>
      <c r="J10" s="123"/>
      <c r="K10" s="123"/>
      <c r="L10" s="138" t="s">
        <v>136</v>
      </c>
    </row>
    <row r="11" spans="1:12">
      <c r="A11" s="157"/>
      <c r="B11" s="166"/>
      <c r="C11" s="102" t="s">
        <v>77</v>
      </c>
      <c r="D11" s="98" t="s">
        <v>89</v>
      </c>
      <c r="E11" s="98">
        <v>6</v>
      </c>
      <c r="F11" s="124"/>
      <c r="G11" s="99">
        <f t="shared" si="0"/>
        <v>0</v>
      </c>
      <c r="H11" s="100">
        <v>0.08</v>
      </c>
      <c r="I11" s="99">
        <f t="shared" si="1"/>
        <v>0</v>
      </c>
      <c r="J11" s="123"/>
      <c r="K11" s="123"/>
      <c r="L11" s="138" t="s">
        <v>136</v>
      </c>
    </row>
    <row r="12" spans="1:12">
      <c r="A12" s="157"/>
      <c r="B12" s="166"/>
      <c r="C12" s="102" t="s">
        <v>78</v>
      </c>
      <c r="D12" s="98" t="s">
        <v>89</v>
      </c>
      <c r="E12" s="98">
        <v>6</v>
      </c>
      <c r="F12" s="124"/>
      <c r="G12" s="99">
        <f t="shared" si="0"/>
        <v>0</v>
      </c>
      <c r="H12" s="100">
        <v>0.08</v>
      </c>
      <c r="I12" s="99">
        <f t="shared" si="1"/>
        <v>0</v>
      </c>
      <c r="J12" s="123"/>
      <c r="K12" s="123"/>
      <c r="L12" s="138" t="s">
        <v>136</v>
      </c>
    </row>
    <row r="13" spans="1:12">
      <c r="A13" s="157"/>
      <c r="B13" s="166"/>
      <c r="C13" s="102" t="s">
        <v>79</v>
      </c>
      <c r="D13" s="98" t="s">
        <v>89</v>
      </c>
      <c r="E13" s="98">
        <v>1</v>
      </c>
      <c r="F13" s="124"/>
      <c r="G13" s="99">
        <f t="shared" si="0"/>
        <v>0</v>
      </c>
      <c r="H13" s="100">
        <v>0.08</v>
      </c>
      <c r="I13" s="99">
        <f t="shared" si="1"/>
        <v>0</v>
      </c>
      <c r="J13" s="123"/>
      <c r="K13" s="123"/>
      <c r="L13" s="138" t="s">
        <v>136</v>
      </c>
    </row>
    <row r="14" spans="1:12">
      <c r="A14" s="158"/>
      <c r="B14" s="167"/>
      <c r="C14" s="102" t="s">
        <v>80</v>
      </c>
      <c r="D14" s="98" t="s">
        <v>89</v>
      </c>
      <c r="E14" s="98">
        <v>2</v>
      </c>
      <c r="F14" s="124"/>
      <c r="G14" s="99">
        <f t="shared" si="0"/>
        <v>0</v>
      </c>
      <c r="H14" s="100">
        <v>0.08</v>
      </c>
      <c r="I14" s="99">
        <f t="shared" si="1"/>
        <v>0</v>
      </c>
      <c r="J14" s="123"/>
      <c r="K14" s="123"/>
      <c r="L14" s="138" t="s">
        <v>136</v>
      </c>
    </row>
    <row r="15" spans="1:12" ht="257.25">
      <c r="A15" s="156">
        <v>5</v>
      </c>
      <c r="B15" s="165" t="s">
        <v>81</v>
      </c>
      <c r="C15" s="103" t="s">
        <v>121</v>
      </c>
      <c r="D15" s="98"/>
      <c r="E15" s="98"/>
      <c r="F15" s="124"/>
      <c r="G15" s="99"/>
      <c r="H15" s="100"/>
      <c r="I15" s="99"/>
      <c r="J15" s="123"/>
      <c r="K15" s="123"/>
      <c r="L15" s="138" t="s">
        <v>137</v>
      </c>
    </row>
    <row r="16" spans="1:12" ht="42.75">
      <c r="A16" s="157"/>
      <c r="B16" s="166"/>
      <c r="C16" s="102" t="s">
        <v>82</v>
      </c>
      <c r="D16" s="98" t="s">
        <v>89</v>
      </c>
      <c r="E16" s="98">
        <v>96</v>
      </c>
      <c r="F16" s="124"/>
      <c r="G16" s="99">
        <f t="shared" ref="G16:G20" si="2">F16*E16</f>
        <v>0</v>
      </c>
      <c r="H16" s="100">
        <v>0.08</v>
      </c>
      <c r="I16" s="99">
        <f t="shared" ref="I16:I20" si="3">G16*1.08</f>
        <v>0</v>
      </c>
      <c r="J16" s="123"/>
      <c r="K16" s="123"/>
      <c r="L16" s="138" t="s">
        <v>137</v>
      </c>
    </row>
    <row r="17" spans="1:12" ht="42.75">
      <c r="A17" s="157"/>
      <c r="B17" s="166"/>
      <c r="C17" s="102" t="s">
        <v>78</v>
      </c>
      <c r="D17" s="98" t="s">
        <v>89</v>
      </c>
      <c r="E17" s="98">
        <v>96</v>
      </c>
      <c r="F17" s="124"/>
      <c r="G17" s="99">
        <f t="shared" si="2"/>
        <v>0</v>
      </c>
      <c r="H17" s="100">
        <v>0.08</v>
      </c>
      <c r="I17" s="99">
        <f t="shared" si="3"/>
        <v>0</v>
      </c>
      <c r="J17" s="123"/>
      <c r="K17" s="123"/>
      <c r="L17" s="138" t="s">
        <v>137</v>
      </c>
    </row>
    <row r="18" spans="1:12" ht="42.75">
      <c r="A18" s="157"/>
      <c r="B18" s="166"/>
      <c r="C18" s="102" t="s">
        <v>79</v>
      </c>
      <c r="D18" s="98" t="s">
        <v>89</v>
      </c>
      <c r="E18" s="98">
        <v>24</v>
      </c>
      <c r="F18" s="124"/>
      <c r="G18" s="99">
        <f t="shared" si="2"/>
        <v>0</v>
      </c>
      <c r="H18" s="100">
        <v>0.08</v>
      </c>
      <c r="I18" s="99">
        <f t="shared" si="3"/>
        <v>0</v>
      </c>
      <c r="J18" s="123"/>
      <c r="K18" s="123"/>
      <c r="L18" s="138" t="s">
        <v>137</v>
      </c>
    </row>
    <row r="19" spans="1:12" ht="42.75">
      <c r="A19" s="157"/>
      <c r="B19" s="166"/>
      <c r="C19" s="102" t="s">
        <v>80</v>
      </c>
      <c r="D19" s="98" t="s">
        <v>89</v>
      </c>
      <c r="E19" s="98">
        <v>48</v>
      </c>
      <c r="F19" s="124"/>
      <c r="G19" s="99">
        <f t="shared" si="2"/>
        <v>0</v>
      </c>
      <c r="H19" s="100">
        <v>0.08</v>
      </c>
      <c r="I19" s="99">
        <f t="shared" si="3"/>
        <v>0</v>
      </c>
      <c r="J19" s="123"/>
      <c r="K19" s="123"/>
      <c r="L19" s="138" t="s">
        <v>137</v>
      </c>
    </row>
    <row r="20" spans="1:12" ht="42.75">
      <c r="A20" s="158"/>
      <c r="B20" s="167"/>
      <c r="C20" s="102" t="s">
        <v>83</v>
      </c>
      <c r="D20" s="98" t="s">
        <v>89</v>
      </c>
      <c r="E20" s="98">
        <v>24</v>
      </c>
      <c r="F20" s="124"/>
      <c r="G20" s="99">
        <f t="shared" si="2"/>
        <v>0</v>
      </c>
      <c r="H20" s="100">
        <v>0.08</v>
      </c>
      <c r="I20" s="99">
        <f t="shared" si="3"/>
        <v>0</v>
      </c>
      <c r="J20" s="123"/>
      <c r="K20" s="123"/>
      <c r="L20" s="138" t="s">
        <v>137</v>
      </c>
    </row>
    <row r="21" spans="1:12" ht="300">
      <c r="A21" s="156">
        <v>6</v>
      </c>
      <c r="B21" s="165" t="s">
        <v>84</v>
      </c>
      <c r="C21" s="104" t="s">
        <v>122</v>
      </c>
      <c r="D21" s="105"/>
      <c r="E21" s="105"/>
      <c r="F21" s="148"/>
      <c r="G21" s="106"/>
      <c r="H21" s="107"/>
      <c r="I21" s="106"/>
      <c r="J21" s="123"/>
      <c r="K21" s="123"/>
      <c r="L21" s="138" t="s">
        <v>137</v>
      </c>
    </row>
    <row r="22" spans="1:12" ht="42.75">
      <c r="A22" s="157"/>
      <c r="B22" s="166"/>
      <c r="C22" s="102" t="s">
        <v>82</v>
      </c>
      <c r="D22" s="98" t="s">
        <v>89</v>
      </c>
      <c r="E22" s="98">
        <v>160</v>
      </c>
      <c r="F22" s="124"/>
      <c r="G22" s="99">
        <f t="shared" ref="G22:G28" si="4">F22*E22</f>
        <v>0</v>
      </c>
      <c r="H22" s="100">
        <v>0.08</v>
      </c>
      <c r="I22" s="99">
        <f t="shared" ref="I22:I28" si="5">G22*1.08</f>
        <v>0</v>
      </c>
      <c r="J22" s="124"/>
      <c r="K22" s="123"/>
      <c r="L22" s="138" t="s">
        <v>137</v>
      </c>
    </row>
    <row r="23" spans="1:12" ht="42.75">
      <c r="A23" s="157"/>
      <c r="B23" s="166"/>
      <c r="C23" s="102" t="s">
        <v>78</v>
      </c>
      <c r="D23" s="98" t="s">
        <v>89</v>
      </c>
      <c r="E23" s="98">
        <v>240</v>
      </c>
      <c r="F23" s="124"/>
      <c r="G23" s="99">
        <f t="shared" si="4"/>
        <v>0</v>
      </c>
      <c r="H23" s="100">
        <v>0.08</v>
      </c>
      <c r="I23" s="99">
        <f t="shared" si="5"/>
        <v>0</v>
      </c>
      <c r="J23" s="124"/>
      <c r="K23" s="123"/>
      <c r="L23" s="138" t="s">
        <v>137</v>
      </c>
    </row>
    <row r="24" spans="1:12" ht="42.75">
      <c r="A24" s="157"/>
      <c r="B24" s="166"/>
      <c r="C24" s="102" t="s">
        <v>85</v>
      </c>
      <c r="D24" s="98" t="s">
        <v>89</v>
      </c>
      <c r="E24" s="98">
        <v>240</v>
      </c>
      <c r="F24" s="124"/>
      <c r="G24" s="99">
        <f t="shared" si="4"/>
        <v>0</v>
      </c>
      <c r="H24" s="100">
        <v>0.08</v>
      </c>
      <c r="I24" s="99">
        <f t="shared" si="5"/>
        <v>0</v>
      </c>
      <c r="J24" s="124"/>
      <c r="K24" s="123"/>
      <c r="L24" s="138" t="s">
        <v>137</v>
      </c>
    </row>
    <row r="25" spans="1:12" ht="42.75">
      <c r="A25" s="157"/>
      <c r="B25" s="166"/>
      <c r="C25" s="102" t="s">
        <v>80</v>
      </c>
      <c r="D25" s="98" t="s">
        <v>89</v>
      </c>
      <c r="E25" s="98">
        <v>80</v>
      </c>
      <c r="F25" s="124"/>
      <c r="G25" s="99">
        <f t="shared" si="4"/>
        <v>0</v>
      </c>
      <c r="H25" s="100">
        <v>0.08</v>
      </c>
      <c r="I25" s="99">
        <f t="shared" si="5"/>
        <v>0</v>
      </c>
      <c r="J25" s="124"/>
      <c r="K25" s="123"/>
      <c r="L25" s="138" t="s">
        <v>137</v>
      </c>
    </row>
    <row r="26" spans="1:12" ht="42.75">
      <c r="A26" s="157"/>
      <c r="B26" s="166"/>
      <c r="C26" s="102" t="s">
        <v>83</v>
      </c>
      <c r="D26" s="98" t="s">
        <v>89</v>
      </c>
      <c r="E26" s="98">
        <v>80</v>
      </c>
      <c r="F26" s="124"/>
      <c r="G26" s="99">
        <f t="shared" si="4"/>
        <v>0</v>
      </c>
      <c r="H26" s="100">
        <v>0.08</v>
      </c>
      <c r="I26" s="99">
        <f t="shared" si="5"/>
        <v>0</v>
      </c>
      <c r="J26" s="124"/>
      <c r="K26" s="123"/>
      <c r="L26" s="138" t="s">
        <v>137</v>
      </c>
    </row>
    <row r="27" spans="1:12">
      <c r="A27" s="158"/>
      <c r="B27" s="167"/>
      <c r="C27" s="102" t="s">
        <v>86</v>
      </c>
      <c r="D27" s="98" t="s">
        <v>89</v>
      </c>
      <c r="E27" s="98">
        <v>80</v>
      </c>
      <c r="F27" s="124"/>
      <c r="G27" s="99">
        <f t="shared" si="4"/>
        <v>0</v>
      </c>
      <c r="H27" s="100">
        <v>0.08</v>
      </c>
      <c r="I27" s="99">
        <f t="shared" si="5"/>
        <v>0</v>
      </c>
      <c r="J27" s="124"/>
      <c r="K27" s="123"/>
      <c r="L27" s="138"/>
    </row>
    <row r="28" spans="1:12" ht="45">
      <c r="A28" s="125">
        <v>7</v>
      </c>
      <c r="B28" s="168" t="s">
        <v>87</v>
      </c>
      <c r="C28" s="108" t="s">
        <v>88</v>
      </c>
      <c r="D28" s="96" t="s">
        <v>89</v>
      </c>
      <c r="E28" s="96">
        <v>15</v>
      </c>
      <c r="F28" s="124"/>
      <c r="G28" s="99">
        <f t="shared" si="4"/>
        <v>0</v>
      </c>
      <c r="H28" s="100">
        <v>0.08</v>
      </c>
      <c r="I28" s="99">
        <f t="shared" si="5"/>
        <v>0</v>
      </c>
      <c r="J28" s="123"/>
      <c r="K28" s="123"/>
      <c r="L28" s="138" t="s">
        <v>138</v>
      </c>
    </row>
    <row r="29" spans="1:12" ht="99.75">
      <c r="A29" s="156">
        <v>8</v>
      </c>
      <c r="B29" s="165" t="s">
        <v>90</v>
      </c>
      <c r="C29" s="102" t="s">
        <v>111</v>
      </c>
      <c r="D29" s="98"/>
      <c r="E29" s="98"/>
      <c r="F29" s="124"/>
      <c r="G29" s="99"/>
      <c r="H29" s="100"/>
      <c r="I29" s="99"/>
      <c r="J29" s="123"/>
      <c r="K29" s="123"/>
      <c r="L29" s="138" t="s">
        <v>138</v>
      </c>
    </row>
    <row r="30" spans="1:12">
      <c r="A30" s="157"/>
      <c r="B30" s="166"/>
      <c r="C30" s="102" t="s">
        <v>91</v>
      </c>
      <c r="D30" s="98" t="s">
        <v>89</v>
      </c>
      <c r="E30" s="98">
        <v>30</v>
      </c>
      <c r="F30" s="124"/>
      <c r="G30" s="99">
        <f>F30*E30</f>
        <v>0</v>
      </c>
      <c r="H30" s="100">
        <v>0.08</v>
      </c>
      <c r="I30" s="99">
        <f>G30*1.08</f>
        <v>0</v>
      </c>
      <c r="J30" s="123"/>
      <c r="K30" s="123"/>
      <c r="L30" s="138">
        <v>2</v>
      </c>
    </row>
    <row r="31" spans="1:12">
      <c r="A31" s="157"/>
      <c r="B31" s="166"/>
      <c r="C31" s="102" t="s">
        <v>92</v>
      </c>
      <c r="D31" s="98" t="s">
        <v>89</v>
      </c>
      <c r="E31" s="98">
        <v>10</v>
      </c>
      <c r="F31" s="124"/>
      <c r="G31" s="99">
        <f>F31*E31</f>
        <v>0</v>
      </c>
      <c r="H31" s="100">
        <v>0.08</v>
      </c>
      <c r="I31" s="99">
        <f>G31*1.08</f>
        <v>0</v>
      </c>
      <c r="J31" s="123"/>
      <c r="K31" s="123"/>
      <c r="L31" s="138">
        <v>2</v>
      </c>
    </row>
    <row r="32" spans="1:12">
      <c r="A32" s="157"/>
      <c r="B32" s="166"/>
      <c r="C32" s="102" t="s">
        <v>93</v>
      </c>
      <c r="D32" s="98" t="s">
        <v>89</v>
      </c>
      <c r="E32" s="98">
        <v>5</v>
      </c>
      <c r="F32" s="124"/>
      <c r="G32" s="99">
        <f>F32*E32</f>
        <v>0</v>
      </c>
      <c r="H32" s="100">
        <v>0.08</v>
      </c>
      <c r="I32" s="99">
        <f>G32*1.08</f>
        <v>0</v>
      </c>
      <c r="J32" s="123"/>
      <c r="K32" s="123"/>
      <c r="L32" s="138">
        <v>2</v>
      </c>
    </row>
    <row r="33" spans="1:12">
      <c r="A33" s="158"/>
      <c r="B33" s="167"/>
      <c r="C33" s="102" t="s">
        <v>94</v>
      </c>
      <c r="D33" s="98" t="s">
        <v>89</v>
      </c>
      <c r="E33" s="98">
        <v>2</v>
      </c>
      <c r="F33" s="124"/>
      <c r="G33" s="99">
        <f>F33*E33</f>
        <v>0</v>
      </c>
      <c r="H33" s="100">
        <v>0.08</v>
      </c>
      <c r="I33" s="99">
        <f>G33*1.08</f>
        <v>0</v>
      </c>
      <c r="J33" s="123"/>
      <c r="K33" s="123"/>
      <c r="L33" s="138">
        <v>2</v>
      </c>
    </row>
    <row r="34" spans="1:12" s="112" customFormat="1" ht="15">
      <c r="A34" s="128"/>
      <c r="C34" s="113"/>
      <c r="F34" s="127" t="s">
        <v>98</v>
      </c>
      <c r="G34" s="114">
        <f>SUM(G3:G33)</f>
        <v>0</v>
      </c>
      <c r="H34" s="115"/>
      <c r="I34" s="114">
        <f>SUM(I3:I33)</f>
        <v>0</v>
      </c>
      <c r="L34" s="137"/>
    </row>
    <row r="35" spans="1:12" ht="15.75">
      <c r="B35" s="150" t="s">
        <v>123</v>
      </c>
      <c r="C35" s="150"/>
    </row>
  </sheetData>
  <mergeCells count="13">
    <mergeCell ref="J1:K1"/>
    <mergeCell ref="B35:C35"/>
    <mergeCell ref="A5:A7"/>
    <mergeCell ref="B5:B7"/>
    <mergeCell ref="A8:A14"/>
    <mergeCell ref="B8:B14"/>
    <mergeCell ref="B15:B20"/>
    <mergeCell ref="A15:A20"/>
    <mergeCell ref="B21:B27"/>
    <mergeCell ref="A21:A27"/>
    <mergeCell ref="B29:B33"/>
    <mergeCell ref="A29:A33"/>
    <mergeCell ref="A1:C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grupa 1</vt:lpstr>
      <vt:lpstr>grupa 2</vt:lpstr>
      <vt:lpstr>grupa 3</vt:lpstr>
      <vt:lpstr>grupa 4</vt:lpstr>
      <vt:lpstr>grupa 5</vt:lpstr>
      <vt:lpstr>grupa 6</vt:lpstr>
      <vt:lpstr>grupa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B</dc:creator>
  <cp:lastModifiedBy>zp</cp:lastModifiedBy>
  <cp:lastPrinted>2024-08-14T06:37:54Z</cp:lastPrinted>
  <dcterms:created xsi:type="dcterms:W3CDTF">2024-07-26T08:33:27Z</dcterms:created>
  <dcterms:modified xsi:type="dcterms:W3CDTF">2024-08-14T06:37:59Z</dcterms:modified>
</cp:coreProperties>
</file>