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1458D80-9E32-41D0-8619-61E1304F52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FilterDatabase" localSheetId="0" hidden="1">Zadania!$A$1:$N$126</definedName>
    <definedName name="inflacja">Zadania!#REF!</definedName>
    <definedName name="Print_Area" localSheetId="0">Zadania!$A$1:$N$137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5" i="1" l="1"/>
  <c r="K14" i="1"/>
  <c r="L14" i="1"/>
  <c r="M14" i="1" s="1"/>
  <c r="K15" i="1"/>
  <c r="L15" i="1"/>
  <c r="M15" i="1" s="1"/>
  <c r="K16" i="1"/>
  <c r="L16" i="1"/>
  <c r="M16" i="1" s="1"/>
  <c r="K17" i="1"/>
  <c r="L17" i="1"/>
  <c r="M17" i="1" s="1"/>
  <c r="K18" i="1"/>
  <c r="L18" i="1"/>
  <c r="M18" i="1" s="1"/>
  <c r="L126" i="1" l="1"/>
  <c r="M126" i="1" s="1"/>
  <c r="K126" i="1"/>
  <c r="L125" i="1"/>
  <c r="M125" i="1" s="1"/>
  <c r="K125" i="1"/>
  <c r="L124" i="1"/>
  <c r="M124" i="1" s="1"/>
  <c r="K124" i="1"/>
  <c r="L123" i="1"/>
  <c r="K123" i="1"/>
  <c r="L115" i="1"/>
  <c r="M115" i="1" s="1"/>
  <c r="K115" i="1"/>
  <c r="L114" i="1"/>
  <c r="M114" i="1" s="1"/>
  <c r="K114" i="1"/>
  <c r="L113" i="1"/>
  <c r="M113" i="1" s="1"/>
  <c r="K113" i="1"/>
  <c r="L112" i="1"/>
  <c r="K112" i="1"/>
  <c r="L109" i="1"/>
  <c r="M109" i="1" s="1"/>
  <c r="K109" i="1"/>
  <c r="L105" i="1"/>
  <c r="M105" i="1" s="1"/>
  <c r="K105" i="1"/>
  <c r="L104" i="1"/>
  <c r="M104" i="1" s="1"/>
  <c r="K104" i="1"/>
  <c r="L103" i="1"/>
  <c r="K103" i="1"/>
  <c r="L100" i="1"/>
  <c r="M100" i="1" s="1"/>
  <c r="K100" i="1"/>
  <c r="L99" i="1"/>
  <c r="M99" i="1" s="1"/>
  <c r="K99" i="1"/>
  <c r="L98" i="1"/>
  <c r="M98" i="1" s="1"/>
  <c r="K98" i="1"/>
  <c r="M95" i="1"/>
  <c r="K95" i="1"/>
  <c r="L94" i="1"/>
  <c r="M94" i="1" s="1"/>
  <c r="K94" i="1"/>
  <c r="L93" i="1"/>
  <c r="M93" i="1" s="1"/>
  <c r="K93" i="1"/>
  <c r="L92" i="1"/>
  <c r="K92" i="1"/>
  <c r="L86" i="1"/>
  <c r="M86" i="1" s="1"/>
  <c r="K86" i="1"/>
  <c r="L85" i="1"/>
  <c r="M85" i="1" s="1"/>
  <c r="K85" i="1"/>
  <c r="L84" i="1"/>
  <c r="M84" i="1" s="1"/>
  <c r="K84" i="1"/>
  <c r="L83" i="1"/>
  <c r="K83" i="1"/>
  <c r="L77" i="1"/>
  <c r="M77" i="1" s="1"/>
  <c r="K77" i="1"/>
  <c r="L76" i="1"/>
  <c r="M76" i="1" s="1"/>
  <c r="K76" i="1"/>
  <c r="L75" i="1"/>
  <c r="K75" i="1"/>
  <c r="L72" i="1"/>
  <c r="M72" i="1" s="1"/>
  <c r="K72" i="1"/>
  <c r="L68" i="1"/>
  <c r="M68" i="1" s="1"/>
  <c r="K68" i="1"/>
  <c r="L67" i="1"/>
  <c r="M67" i="1" s="1"/>
  <c r="K67" i="1"/>
  <c r="L64" i="1"/>
  <c r="M64" i="1" s="1"/>
  <c r="K64" i="1"/>
  <c r="L63" i="1"/>
  <c r="M63" i="1" s="1"/>
  <c r="K63" i="1"/>
  <c r="L62" i="1"/>
  <c r="M62" i="1" s="1"/>
  <c r="K62" i="1"/>
  <c r="L61" i="1"/>
  <c r="K61" i="1"/>
  <c r="L58" i="1"/>
  <c r="M58" i="1" s="1"/>
  <c r="K58" i="1"/>
  <c r="L57" i="1"/>
  <c r="M57" i="1" s="1"/>
  <c r="K57" i="1"/>
  <c r="L56" i="1"/>
  <c r="M56" i="1" s="1"/>
  <c r="K56" i="1"/>
  <c r="L53" i="1"/>
  <c r="M53" i="1" s="1"/>
  <c r="K53" i="1"/>
  <c r="L50" i="1"/>
  <c r="M50" i="1" s="1"/>
  <c r="K50" i="1"/>
  <c r="L49" i="1"/>
  <c r="K49" i="1"/>
  <c r="L45" i="1"/>
  <c r="M45" i="1" s="1"/>
  <c r="K45" i="1"/>
  <c r="L42" i="1"/>
  <c r="M42" i="1" s="1"/>
  <c r="K42" i="1"/>
  <c r="L35" i="1"/>
  <c r="M35" i="1" s="1"/>
  <c r="K35" i="1"/>
  <c r="L39" i="1"/>
  <c r="M39" i="1" s="1"/>
  <c r="K39" i="1"/>
  <c r="L32" i="1"/>
  <c r="M32" i="1" s="1"/>
  <c r="K32" i="1"/>
  <c r="L31" i="1"/>
  <c r="M31" i="1" s="1"/>
  <c r="K31" i="1"/>
  <c r="L27" i="1"/>
  <c r="M27" i="1" s="1"/>
  <c r="K27" i="1"/>
  <c r="L26" i="1"/>
  <c r="M26" i="1" s="1"/>
  <c r="K26" i="1"/>
  <c r="L23" i="1"/>
  <c r="M23" i="1" s="1"/>
  <c r="M24" i="1" s="1"/>
  <c r="K23" i="1"/>
  <c r="L13" i="1"/>
  <c r="L19" i="1" s="1"/>
  <c r="K13" i="1"/>
  <c r="K9" i="1"/>
  <c r="L9" i="1"/>
  <c r="M9" i="1" s="1"/>
  <c r="K10" i="1"/>
  <c r="L10" i="1"/>
  <c r="M10" i="1" s="1"/>
  <c r="K5" i="1"/>
  <c r="L5" i="1"/>
  <c r="M5" i="1" s="1"/>
  <c r="K6" i="1"/>
  <c r="L6" i="1"/>
  <c r="M6" i="1" s="1"/>
  <c r="M49" i="1" l="1"/>
  <c r="M51" i="1" s="1"/>
  <c r="L51" i="1"/>
  <c r="M61" i="1"/>
  <c r="M65" i="1" s="1"/>
  <c r="L65" i="1"/>
  <c r="M83" i="1"/>
  <c r="M87" i="1" s="1"/>
  <c r="L87" i="1"/>
  <c r="M11" i="1"/>
  <c r="M13" i="1"/>
  <c r="M19" i="1" s="1"/>
  <c r="M28" i="1"/>
  <c r="M75" i="1"/>
  <c r="L78" i="1"/>
  <c r="M103" i="1"/>
  <c r="M107" i="1" s="1"/>
  <c r="L107" i="1"/>
  <c r="M112" i="1"/>
  <c r="M116" i="1" s="1"/>
  <c r="L116" i="1"/>
  <c r="L127" i="1"/>
  <c r="M92" i="1"/>
  <c r="M96" i="1" s="1"/>
  <c r="L96" i="1"/>
  <c r="M33" i="1"/>
  <c r="M101" i="1"/>
  <c r="M69" i="1"/>
  <c r="M78" i="1"/>
  <c r="M59" i="1"/>
  <c r="L24" i="1"/>
  <c r="L33" i="1"/>
  <c r="L59" i="1"/>
  <c r="L69" i="1"/>
  <c r="L101" i="1"/>
  <c r="L11" i="1"/>
  <c r="L28" i="1"/>
  <c r="M123" i="1"/>
  <c r="M127" i="1" s="1"/>
  <c r="K119" i="1" l="1"/>
  <c r="L119" i="1"/>
  <c r="M119" i="1" s="1"/>
  <c r="M120" i="1" s="1"/>
  <c r="L120" i="1" l="1"/>
  <c r="L4" i="1" l="1"/>
  <c r="L7" i="1" s="1"/>
  <c r="K4" i="1"/>
  <c r="M46" i="1"/>
  <c r="M4" i="1" l="1"/>
  <c r="M7" i="1" s="1"/>
  <c r="M36" i="1"/>
  <c r="L36" i="1"/>
  <c r="M43" i="1"/>
  <c r="M73" i="1"/>
  <c r="M110" i="1"/>
  <c r="M40" i="1"/>
  <c r="M54" i="1"/>
  <c r="L43" i="1"/>
  <c r="L40" i="1"/>
  <c r="L46" i="1"/>
  <c r="L54" i="1"/>
  <c r="L73" i="1"/>
  <c r="L110" i="1"/>
  <c r="L129" i="1" l="1"/>
  <c r="M12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Mateusz</author>
  </authors>
  <commentList>
    <comment ref="Q4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Mateusz: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<sst xmlns="http://schemas.openxmlformats.org/spreadsheetml/2006/main" count="439" uniqueCount="321">
  <si>
    <t>L.p.</t>
  </si>
  <si>
    <t>Ilość opakowań</t>
  </si>
  <si>
    <t>Cena netto</t>
  </si>
  <si>
    <t xml:space="preserve"> % VAT</t>
  </si>
  <si>
    <t>Cena brutto</t>
  </si>
  <si>
    <t>Wartość netto</t>
  </si>
  <si>
    <t>Wartość brutto</t>
  </si>
  <si>
    <t>Uwagi</t>
  </si>
  <si>
    <t>Wartość na realizację</t>
  </si>
  <si>
    <t>Razem</t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</si>
  <si>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</si>
  <si>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</si>
  <si>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</si>
  <si>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</si>
  <si>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</si>
  <si>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</si>
  <si>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</si>
  <si>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</si>
  <si>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</si>
  <si>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</si>
  <si>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</si>
  <si>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</si>
  <si>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</si>
  <si>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</si>
  <si>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Zadanie 15</t>
  </si>
  <si>
    <t>Zadanie 16</t>
  </si>
  <si>
    <t>Zadanie 17</t>
  </si>
  <si>
    <t>Zadanie 18</t>
  </si>
  <si>
    <t>Zadanie 19</t>
  </si>
  <si>
    <t>Zadanie 20</t>
  </si>
  <si>
    <t>Zadanie 21</t>
  </si>
  <si>
    <t>Zadanie 22</t>
  </si>
  <si>
    <t>Zadanie 23</t>
  </si>
  <si>
    <t>Zadanie 24</t>
  </si>
  <si>
    <t>Zadanie 25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</si>
  <si>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</si>
  <si>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</si>
  <si>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</si>
  <si>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</si>
  <si>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</si>
  <si>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</si>
  <si>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</si>
  <si>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</si>
  <si>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</si>
  <si>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</si>
  <si>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</si>
  <si>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</si>
  <si>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</si>
  <si>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</si>
  <si>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Zakres działania</t>
  </si>
  <si>
    <t>Związki aktywne</t>
  </si>
  <si>
    <t>Rodzaj i wielkość opakowania</t>
  </si>
  <si>
    <t>B,F,prątki,V (Rota)</t>
  </si>
  <si>
    <t>alkohole</t>
  </si>
  <si>
    <t xml:space="preserve">bezjodowy, bezbarwny </t>
  </si>
  <si>
    <t>but. do 0,5 l z atomizerem</t>
  </si>
  <si>
    <t xml:space="preserve">but. do 1 l </t>
  </si>
  <si>
    <t>B,F, prątki,V (Rota)</t>
  </si>
  <si>
    <t xml:space="preserve">alkohole, barwnik </t>
  </si>
  <si>
    <t>bezjodowy, barwiony</t>
  </si>
  <si>
    <t>Środki do odkażania skóry przed iniekcjami i pola operacyjnego.</t>
  </si>
  <si>
    <t>Środek stosowany w profilaktyce leczenia ran, błon śluzowych i skóry
B,V,F, pierwotniaki</t>
  </si>
  <si>
    <t>chlorowodorek octenidyny</t>
  </si>
  <si>
    <t>bezbolesne stosowanie, bezbarwny, bez jodu i chlorheksydyny, bez związków rtęci, płukanie ran zakażonych, produkt leczniczy</t>
  </si>
  <si>
    <t>butelka do 1l</t>
  </si>
  <si>
    <t>Preparat do do  mycia higienicznego i chirurgicznego rąk</t>
  </si>
  <si>
    <t>syntetyczne substancje myjące, substancje pielęgnujące nie powodujące wysuszenia rąk</t>
  </si>
  <si>
    <t>preparat o pH zbliżonym do pH skóry, rejestracja kosmetyk, wyrób medyczny</t>
  </si>
  <si>
    <t>butelka do  0,5l</t>
  </si>
  <si>
    <t>Preparat jest zgodny z następującymi normami: EN 14885 oraz wykazuje następujące spektrum działania: 
B zgodnie z normą EN 13727 (2/1), EN 1500 (2/2), EN 12791 (2/2)
Y zgodnie z normą EN 13624 (2/1)
Tbc zgodnie z normą EN 14348 (2/1)
V  zgodnie z normą EN 14476 (2/1) - pełne protokoły z badań przeprowadzonych zgodnie z normą potwierdzające działanie bójcze mimium dla wirusów osłonkowych, ROTA oraz NORO.</t>
  </si>
  <si>
    <t>Preparat do chirurgicznej i higienicznej dezynfekcji rąk
Uwagi: higieniczna dezynfekcja rąk (30 sek.), chirurgiczna dezynfekcja rąk (90 sek.)
Rejestracja produkt leczniczy, produkt biobójczy.</t>
  </si>
  <si>
    <t>Środki do mycia i odkażania rąk.</t>
  </si>
  <si>
    <t>B,V,F, pierwotniaki</t>
  </si>
  <si>
    <t>preparat do dezynfekcji błon śluzowych obszaru genitalnego o przedłużonym działaniu, bez jodowy, bezbarwny pH-5,0</t>
  </si>
  <si>
    <t>butelka do 0,5l</t>
  </si>
  <si>
    <t>Środki do szybkiej dezynfekcji małych powierzchni.</t>
  </si>
  <si>
    <t xml:space="preserve">B, F (Candida albicans), V (Rotavirus, Norovirus) - do 2 min., Tbc - do 5 min.               </t>
  </si>
  <si>
    <t>na bazie mieszaniny alkoholi</t>
  </si>
  <si>
    <t>bez aldehydów, związków amoniowych pochodnych chlorheksydyny, wyrób medyczny</t>
  </si>
  <si>
    <t>butelka do 1l ze spryskiwaczem</t>
  </si>
  <si>
    <t>kanister do 10l</t>
  </si>
  <si>
    <t>Środek do dezynfekcji i czyszczenia precyzyjnych narzędzi obrotowych, mycia, dezynfekcji i pielęgnacji systemów ślinociągów i spluwaczek przy unitach stomatologicznych.</t>
  </si>
  <si>
    <t>B,Tbc,V,F - 30 min.</t>
  </si>
  <si>
    <t>na bazie alkoholi i wodorotlenku potasu, środki powierzchniowo czynne, składniki chroniące przed korozją</t>
  </si>
  <si>
    <t>bez aldehydu glutarowego</t>
  </si>
  <si>
    <t>butelka do 2l</t>
  </si>
  <si>
    <t>2% - B,V,F - 30 min.</t>
  </si>
  <si>
    <t>chlorek dioktylodimetylamoniowy, niejonowe związki powierzchniowo czynne, inhibitory korozji</t>
  </si>
  <si>
    <t>bez aldehydów, dobre właściwości myjące, nie tworzący piany, skuteczny w obecności zanieczyszczeń organicznych</t>
  </si>
  <si>
    <t>kwas nadoctowy, nadtlenek wodoru</t>
  </si>
  <si>
    <t>B,V,F</t>
  </si>
  <si>
    <t xml:space="preserve">2%-B,F, V - 15 min.               </t>
  </si>
  <si>
    <t>bezaldehydowy, bezchlorowy, bez QAV, bez pochodnych fenolowych, bez substancji nadtlenowych</t>
  </si>
  <si>
    <t>bardzo dobre właściwosci myjące do systemów dozujących typu DG1</t>
  </si>
  <si>
    <t>kanister do 6l</t>
  </si>
  <si>
    <t>Środek do mycia i dezynfekcji dużych powierzchni.</t>
  </si>
  <si>
    <t>NaDDC</t>
  </si>
  <si>
    <t>postać - tabletki, zawartość aktywnego chloru w roztworze do 2000 ppm, produkt biobójczy</t>
  </si>
  <si>
    <t>opakowanie do 300 tabl.</t>
  </si>
  <si>
    <t>Środek do dezynfekcji.</t>
  </si>
  <si>
    <t>0,5% - B, F, Tbc, V - 15 min.</t>
  </si>
  <si>
    <t>na bazie guanidyny i czwartorzędowych związków amoniowych, bez aldehydów, fenoli, chloru, związków tlenowych</t>
  </si>
  <si>
    <t>do mycia i dezynfekcji małych i duzych powierzchni</t>
  </si>
  <si>
    <t>kanister do 5l</t>
  </si>
  <si>
    <t>0,5% - mycie zwykłe</t>
  </si>
  <si>
    <t>na bazie niejonowych związków powierzchniowo czynnych</t>
  </si>
  <si>
    <t>do mycia małych i dużych powierzchni, neutralne pH</t>
  </si>
  <si>
    <t>0,5% - B, prątkobójczy, F, V - 5 min</t>
  </si>
  <si>
    <t>bez aldehydów, mycie i dezynfekcja</t>
  </si>
  <si>
    <t>Środek do mycia i dezynfekcji małych i dużych powierzchni.</t>
  </si>
  <si>
    <t>Środek neutralizujący do myjek</t>
  </si>
  <si>
    <t>polikarboksylaty, niejonowe związki powierzchniowo czynne, środki konserwujące, kwasy organiczne, sole kwasów organicznych</t>
  </si>
  <si>
    <t>Środek myjący do myjki</t>
  </si>
  <si>
    <t>niejonowe zw. powierzchniowo - czynne, kationowe związki powierzchniowo czynne, kwasy organiczne, sole kwasów organicznych</t>
  </si>
  <si>
    <t>Środek do mycia i płukania basenów i kaczek w myjni - dezynfektorze</t>
  </si>
  <si>
    <t>B (MRSA), F</t>
  </si>
  <si>
    <t>na bazie octenidyny</t>
  </si>
  <si>
    <t>pH naturalne dla skóry dostosowany do wszystkich rodzajów skóry nie zawierający środków zapachowych i barwiących, bez mydła, nieszkodliwy dla skóry i śluzówek</t>
  </si>
  <si>
    <t>opak. do 1l</t>
  </si>
  <si>
    <t>Środki do mycia i dezynfekcji na bazie octenidyny</t>
  </si>
  <si>
    <t>B, F (Candida albicans), V (HIV, HCV, HBV, Rotavirus ) - 1 min., Tbc - 15 min.</t>
  </si>
  <si>
    <t>na bazie mieszaniny czartorzedowych związków amoniowych</t>
  </si>
  <si>
    <t xml:space="preserve">bez aldehydów, alkoholi i fenoli; wielkość min. 13 cm x 20 cm </t>
  </si>
  <si>
    <t>dozownik do 200 chusteczek</t>
  </si>
  <si>
    <t>na bazie mieszaniny czartorzędowych związków amoniowych</t>
  </si>
  <si>
    <t>bez aldehydów, alkoholi i fenoli; wielkość min.13 cm x 20 cm</t>
  </si>
  <si>
    <t>opakowanie uzupełniające do 200 chusteczek</t>
  </si>
  <si>
    <t>Środek dezynfekcyjny</t>
  </si>
  <si>
    <t>D-ETD środek dezynfekcyjny</t>
  </si>
  <si>
    <t>Środek myjący</t>
  </si>
  <si>
    <t>C-ETD środek myjący</t>
  </si>
  <si>
    <t>Środki do mycia i dezynfekcji sprzętu endoskopowego w myjni do endoskopów ETD-3 firmy Olympus</t>
  </si>
  <si>
    <t>B, F, V (noro) - 1 min</t>
  </si>
  <si>
    <t>na bazie czwartorzędowych związków amoniowych</t>
  </si>
  <si>
    <t>bez aldehydów alkoholi i fenoli; wielkość min. 24 cm x 30 cm</t>
  </si>
  <si>
    <t>dozownik 225 chusteczek</t>
  </si>
  <si>
    <t>Bezalkoholowe chusteczki do dezynfekcji powierzchni.</t>
  </si>
  <si>
    <t>nadwęglan sodu, TAED, ihibitory korozji</t>
  </si>
  <si>
    <t>aktywność roztworu minimum 24 godziny od przygotowania</t>
  </si>
  <si>
    <t>opak. 1,5 kg</t>
  </si>
  <si>
    <t xml:space="preserve">opak. 6 kg </t>
  </si>
  <si>
    <t>nadwęglan sodu, TAED</t>
  </si>
  <si>
    <t>pojemnik do 160 g</t>
  </si>
  <si>
    <t xml:space="preserve">W poz 2. Zamawiający wymaga zaoferowania preparatu do dezynfekcji sond przezprzełykowych kompatybilnego z posiadaną przez Zamawiającego echosondą graficzną VIVID-9 firmy GE, nr głowicy 6TC.   </t>
  </si>
  <si>
    <t>X</t>
  </si>
  <si>
    <t>5 l</t>
  </si>
  <si>
    <t>5l</t>
  </si>
  <si>
    <t>Preparat płuczący, ułatwiający schnięcie narzędzi medycznych oraz łóżek i kontenerów, wózków transportowych. Dozowanie: 1-3ml/l pH neutralne. Kompatybilny z pozostałymi środkami.</t>
  </si>
  <si>
    <t>20l</t>
  </si>
  <si>
    <t>B,F,Tbc (M. tuberculosis), V (TrHSV-1)</t>
  </si>
  <si>
    <t>Glukoprotamina,QAV, inhibitory korozji</t>
  </si>
  <si>
    <t>Preparat dezynfekcyjny, nie zawierający aldehydów. Przeznaczenie: mycie i dezynfekcja chemiczno-termiczna w temp. 60⁰C narzędzi chirurgicznych, metalowych i z tworzyw sztucznych, łóżek, wózków transportowych. Dozowanie: 5-10ml/l. pH: 7,0 (koncentrat). Kompatybilny z pozostałymi środkami (ten sam producent).</t>
  </si>
  <si>
    <t>Nocolyse Mint - wkłady ze środkiem dezynfekcyjnym o zapachu mietowym lub neutralnym.</t>
  </si>
  <si>
    <t>1 litr</t>
  </si>
  <si>
    <t>Nocotest - testy wskażnikowe zmieniajace kolor w kontakcie ze środkiem dezynfekcyjnym.</t>
  </si>
  <si>
    <t>Nocolise ONE SHOT - produkt biobójczy, dwuskładnikowy oparty na 12% nadtlenku wodoru i kationach srebra; roztwór wodny gotowy do użycia; środek nietoksyczny, niekorozyjny, biodegradowalny w 99,9%; działanie bakteriobójcze, wirusobójcze, grzybobójcze, sporobójcze.</t>
  </si>
  <si>
    <r>
      <t xml:space="preserve">OXYPY - produkt biobójczy; roztwór wodny gotowy do użycia; przeznaczony do zwalczania owadów latających i pełzających (karaczan prusak </t>
    </r>
    <r>
      <rPr>
        <i/>
        <sz val="10"/>
        <rFont val="Arial Narrow"/>
        <family val="2"/>
        <charset val="238"/>
      </rPr>
      <t>Blattellagermanica</t>
    </r>
    <r>
      <rPr>
        <sz val="10"/>
        <rFont val="Arial Narrow"/>
        <family val="2"/>
        <charset val="238"/>
      </rPr>
      <t xml:space="preserve">, mucha domowa </t>
    </r>
    <r>
      <rPr>
        <i/>
        <sz val="10"/>
        <rFont val="Arial Narrow"/>
        <family val="2"/>
        <charset val="238"/>
      </rPr>
      <t>Muscadomestica</t>
    </r>
    <r>
      <rPr>
        <sz val="10"/>
        <rFont val="Arial Narrow"/>
        <family val="2"/>
        <charset val="238"/>
      </rPr>
      <t xml:space="preserve">, komar egipski </t>
    </r>
    <r>
      <rPr>
        <i/>
        <sz val="10"/>
        <rFont val="Arial Narrow"/>
        <family val="2"/>
        <charset val="238"/>
      </rPr>
      <t>Aedesaegypti</t>
    </r>
    <r>
      <rPr>
        <sz val="10"/>
        <rFont val="Arial Narrow"/>
        <family val="2"/>
        <charset val="238"/>
      </rPr>
      <t xml:space="preserve">, komar </t>
    </r>
    <r>
      <rPr>
        <i/>
        <sz val="10"/>
        <rFont val="Arial Narrow"/>
        <family val="2"/>
        <charset val="238"/>
      </rPr>
      <t>Clulexpipien</t>
    </r>
    <r>
      <rPr>
        <sz val="10"/>
        <rFont val="Arial Narrow"/>
        <family val="2"/>
        <charset val="238"/>
      </rPr>
      <t xml:space="preserve">s) oraz świerzbowca ludzkiego </t>
    </r>
    <r>
      <rPr>
        <i/>
        <sz val="10"/>
        <rFont val="Arial Narrow"/>
        <family val="2"/>
        <charset val="238"/>
      </rPr>
      <t>Sarcoptesscabei</t>
    </r>
    <r>
      <rPr>
        <sz val="10"/>
        <rFont val="Arial Narrow"/>
        <family val="2"/>
        <charset val="238"/>
      </rPr>
      <t xml:space="preserve">, roztoczy </t>
    </r>
    <r>
      <rPr>
        <i/>
        <sz val="10"/>
        <rFont val="Arial Narrow"/>
        <family val="2"/>
        <charset val="238"/>
      </rPr>
      <t>Dermatophagoidespteronyssinus.</t>
    </r>
  </si>
  <si>
    <t>Środek dezynfekcyjny i testy do urzadzenia NOCOSPRAY</t>
  </si>
  <si>
    <t>B, F, V (Adeno, Noro i Rota) - do 1 min, Tbc - do 5 min.</t>
  </si>
  <si>
    <t>mieszanina alkoholi do 30% bez zawartości zwiazków ulteniajacych i czwartorzędowych zwiazków amoniowych</t>
  </si>
  <si>
    <t>bez barwników i sybstancji zapachowych, wielkość min. 25cmx25cm</t>
  </si>
  <si>
    <t>bez barwników i sybstancji zapachowych, wielkość 20x20cm (+/-10%)</t>
  </si>
  <si>
    <t>opakowanie do 200 chusteczek</t>
  </si>
  <si>
    <t>Chusteczki alkoholowe i bezalkoholowe do dezynfekcji różnych powierzchni.</t>
  </si>
  <si>
    <t>pH 7,5-8,5, kontrola substancji aktywnej za pomocą pasków testowych, opakowanie 5l + aktywator</t>
  </si>
  <si>
    <t>5l + aktywator</t>
  </si>
  <si>
    <t>paski testowe do pozycji nr 1.</t>
  </si>
  <si>
    <t>50szt.</t>
  </si>
  <si>
    <t>100 pasków</t>
  </si>
  <si>
    <t xml:space="preserve">Preparaty do myjki  EndoClean 2000.  </t>
  </si>
  <si>
    <t>glikol propylenowy, fosforan potasu dizasadowy, fosforan potasu trizasadowy, nie zawierający enzymów</t>
  </si>
  <si>
    <t>Preparat przeznaczony do automatycznego mycia endoskopów. Usuwa biofilm bakteryjny i zanieczyszczenia organiczne w stężeniu 0,25%. Niskopieniący, biodegradowalny. Kompatybilny z endoskopami firmy Olympus posiadanymi przez zamawiającego; pH 11,5-12,5. Wyrób medyczny.</t>
  </si>
  <si>
    <t>200 litrów</t>
  </si>
  <si>
    <t>B, V, F, Tbc - 5 minut. Formy przetrwalnikowe bakterii 10 min.</t>
  </si>
  <si>
    <t>Roztwór aktywowany składnikami A+B, zawierający w swoim składzie: cz. A: kwas nadoctowy, kwas octowy, nadtlenek wodoru, stabilizatory; cz. B: 2-Metylo-oksiran, polimer z oksiranem, fosforan trisodowy 1H-Benzotriazol; minimalne efektywne stężenie kw. nadoctowego 850 ppm. Bez aldehydów.</t>
  </si>
  <si>
    <t>Preparat sterylizujący i dezynfekujący, przeznaczony do automatycznej dezynfekcji wysokiego poziomu endoskopów. Biodegradowalny. Kompatybilny z endoskopami firmy Olympus posiadanymi przez zamawiającego. Wyrób medyczny</t>
  </si>
  <si>
    <t>B, F, Tbc w stężeniu 0,25% w czasie 5 min.</t>
  </si>
  <si>
    <t>isazone, DTPA, kompleks czteroenzymatyczny, substancje powierzchniowo czynne</t>
  </si>
  <si>
    <t>Preparat do jednoetapowego mycia i dezynfekcji nieinwazyjnych i inwazyjnych wyrobów medycznych w tym endoskopów elastycznych. Produkt niskopieniący. Kompatybilny z endoskopami firmy Olympus posiadanymi przez zamawiającego, Wyrób medyczny.</t>
  </si>
  <si>
    <t>zestaw (2x5l)</t>
  </si>
  <si>
    <t>50 litrów</t>
  </si>
  <si>
    <t>Preparat do dezynfekcji aparatów do hemodializy, oparty na 50% kwasie cytrynowym; potwierdzone badaniami działanie bakteriobójcze, grzybobójcze, prątkobócze oraz wirusobójcze w tym także na koronawirusy.</t>
  </si>
  <si>
    <t>kanister 6l</t>
  </si>
  <si>
    <t xml:space="preserve">Środeki do chemiczno-termicznej dezynfekcji z odwapnieniem aparatury do dializ, aparat do hemodializy Dialog.             
</t>
  </si>
  <si>
    <t>B (Gram +/-) Tbc F, V osłonione (łącznie z HBV, HCV i HIV) - max 5 min.</t>
  </si>
  <si>
    <t xml:space="preserve">Substancja czynna: chlorheksydyna 2% oraz alkohol etylowy 70%. </t>
  </si>
  <si>
    <t xml:space="preserve">preparat do dezynfekcji skóry przed drobnymi zabiegami , pielęgnacja miejsca wkłucia naczyniowego, skuteczność dezynfekcyjna utrzymana do 6 godzin od momentu aplikacji </t>
  </si>
  <si>
    <t>niejonowe i anionowe zw. powierzchniowo - czynne, w środowisku kwaśnym ph 2 - koncentrat</t>
  </si>
  <si>
    <t>Ilość roztworu roboczego w litrach</t>
  </si>
  <si>
    <t>B,F,V, Tbc - 15 min. (warunki brudne)</t>
  </si>
  <si>
    <t>x</t>
  </si>
  <si>
    <t>B, TBc V, F - 30 min</t>
  </si>
  <si>
    <t>kanister do 6 litrów</t>
  </si>
  <si>
    <t>Środki do dezynfekcji lini wodnych w stacji dializ</t>
  </si>
  <si>
    <t>aktywność roztworu minimum 24 godzin od przygotowania,  do dezynfekcji sond przełykowych (echosonda graficzna VIVID-9 firmy GE, nr głowicy 6TC)</t>
  </si>
  <si>
    <t>Preparaty do mycia i dezynfekcji narzędzi chirurgicznych, sprzętu (w tym sond przełykowych) oraz powierzchni na bazie nadwęglanu sodu oraz TAED</t>
  </si>
  <si>
    <t xml:space="preserve">niejonowe środki powierzchniowoczynne, związki kompleksujące, kompleks enzymatyczny, ph roztworu alkaliczne </t>
  </si>
  <si>
    <t>Preparat (ultrakoncentrat) do mycia sprzętu medycznego, instrumentarium, sprzętu anestezjologicznego, sprzętu laparoskopowego, butelek szklanych oraz kontenerów narzędziowych z aluminium i aluminium eloksalowanego. Zalecane dozowanie 0,05%.</t>
  </si>
  <si>
    <t xml:space="preserve">Niejonowe i kationowe środki 
powierzchniowo-czynne, związki kompleksujące,  stabilizator, enzymatyczne 
substancje pomocnicze.
</t>
  </si>
  <si>
    <t>Preparat enzymatycznydo maszynowego reprocesowania narzędzi, endoskopów, oprzyrządowania anestezjologicznego i innych wyrobów medycznych; niskie stężenie robocze do 0,5%; zastosowanie: myjnie ultradźwiękowe, półautomatyczne i automatyczne oraz w myjnie dezynfektory;
szybkie działanie – już po 5 min.</t>
  </si>
  <si>
    <t>Preparat do do wysokoskutecznej dezynfekcji ręcznej na bazie 2% aldehydu glutarowego.</t>
  </si>
  <si>
    <t>Substancja czynna: 2% roztwór aldehydu glutarowego</t>
  </si>
  <si>
    <t>Preparat przeznaczony do dezynfekcji endoskopów, narzędzi i innych termolabilnych wyrobów medycznych,  które są wrażliwe na wysoką temperaturę i nie mogą zostać poddane sterylizacji wysokotemperaturowej.
Do dezynfekcji:tworzywa sztucznego, gumy,  stopów metali.</t>
  </si>
  <si>
    <t>kanister do 5 l</t>
  </si>
  <si>
    <t>B , Tbc F, V - max 10 min.</t>
  </si>
  <si>
    <t>kwas nadoctowy,zawiera 3% nadtlenku wodoru,azepan-2-on bez kwasu octowego</t>
  </si>
  <si>
    <t>B, F(C.albicans), V (HBV, HCV,HIV ) do 7 min.</t>
  </si>
  <si>
    <t>koncentrat do mycie i dezynfekcji  endoskopowego bez aldehydów, chloru, pochodnych fenolowych</t>
  </si>
  <si>
    <t xml:space="preserve">Czwartorzędowe związki amonowe (propionian), diglukonian chlorheksydyny, 
niejonowe środki powierzchniowo czynne, 
kompleks enzymów (proteaza, lipaza i amylaza), substancje zapachowe, barwnik, 
substancje pomocnicze
</t>
  </si>
  <si>
    <t>do 0,5 l</t>
  </si>
  <si>
    <t>kanister do 6 l.</t>
  </si>
  <si>
    <t>do 1 lita</t>
  </si>
  <si>
    <t>do 0,25 l</t>
  </si>
  <si>
    <t>Preparat do dezynfekcji skóry przed drobnymi zabiegami, pielęgnacja miejsca wkłucia naczyniowego na bazie chlorheksydyny.</t>
  </si>
  <si>
    <t>Uwaga: Jeżeli kanistry wymagają klucza do ich otwierania Zamawiający przekaże min 50 kluczy.</t>
  </si>
  <si>
    <t>preparat do dezynfekcji błon śluzowych jamy ustnej o przedłużonym działaniu, bez jodowy, bezbarwny. Różne smaki.</t>
  </si>
  <si>
    <t>Środki do odkażania błon śluzowych jamy ustnej.</t>
  </si>
  <si>
    <t>Uwaga: Na każde 2 op. Zaoferowanego preparatu Zamawiający oczekuje dostarczenia 1 op. a 100 pasków testowych.</t>
  </si>
  <si>
    <t>Środek myjąco-dezynfekcyjny do mycia pacjentów przez zabiegami operacyjnymi</t>
  </si>
  <si>
    <t>do dekolonizacji skóry pacjentów przed zabiegami operacyjnymi</t>
  </si>
  <si>
    <t>Roztwór do płukania ran z atomizerem, zawierający polihexanid 0,1% i poloxamer 1%.</t>
  </si>
  <si>
    <t xml:space="preserve"> 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Potwierdzona badaniem jałowość produktu.</t>
  </si>
  <si>
    <t>Usuwa i zapobiega powstawaniu biofilmu. Preparat przebadany zgodnie z EN 13624 warunki brudne (drożdże) oraz EN 13727 warunki brudne  (bakterie) łącznie z MRSA) do 10 minut.</t>
  </si>
  <si>
    <t>250ml z atomizerem</t>
  </si>
  <si>
    <t>1000ml</t>
  </si>
  <si>
    <t>Tuba 100g</t>
  </si>
  <si>
    <t>Tuba 15g</t>
  </si>
  <si>
    <t>Hydrożel do leczenia ran, zawierający polihexanid 0,1% i poloxamer 1%</t>
  </si>
  <si>
    <t xml:space="preserve">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</t>
  </si>
  <si>
    <t>Usuwa i zapobiega powstawaniu biofilmu. Preparat przebadany zgodnie z EN 13624 warunki brudne (drożdże) oraz EN 13727 warunki brudne  (bakterie) do 15 minut. </t>
  </si>
  <si>
    <t xml:space="preserve">Maść do leczenia ran </t>
  </si>
  <si>
    <t xml:space="preserve"> na bazie żywicy świerku norweskiego, zawierająca kwasy: abietynowy, pimarowy, palustrowy i lignany, glicerol.</t>
  </si>
  <si>
    <t xml:space="preserve">Preparaty do oczyszczania oraz przyszpieszania gojenia ran. </t>
  </si>
  <si>
    <t xml:space="preserve">Legenda: </t>
  </si>
  <si>
    <t>B - bakterie</t>
  </si>
  <si>
    <t>V - wirusy</t>
  </si>
  <si>
    <t>Tbc - prątki gruźlicy</t>
  </si>
  <si>
    <r>
      <t xml:space="preserve">B, F, Tbc, V, </t>
    </r>
    <r>
      <rPr>
        <sz val="10"/>
        <color rgb="FFFF0000"/>
        <rFont val="Arial Narrow"/>
        <family val="2"/>
        <charset val="238"/>
      </rPr>
      <t>S</t>
    </r>
    <r>
      <rPr>
        <sz val="10"/>
        <rFont val="Arial Narrow"/>
        <family val="2"/>
        <charset val="238"/>
      </rPr>
      <t xml:space="preserve"> - 5 min.</t>
    </r>
  </si>
  <si>
    <t>Alkohol etylowy, nadtlenek wodoru, chlorheksydyna</t>
  </si>
  <si>
    <t>etanol, chlorheksydyna</t>
  </si>
  <si>
    <t>butelka 0,3 l</t>
  </si>
  <si>
    <t>Preparat jest zgodny z następującymi normami: EN 14885 oraz wykazuje następujące spektrum działania: 
B zgodnie z normą EN 13727 (2/1), EN 1500 (2/2), EN 12791 (2/2)
Y zgodnie z normą EN 13624 (2/1)
Tbc zgodnie z normą EN 14348 (2/1)
V  zgodnie z normą EN 14476 (2/1) - pełne protokoły z badań przeprowadzonych zgodnie z normą potwierdzające działanie bójcze mimium dla wirusów osłonkowych, ROTA oraz NORO, POLIO</t>
  </si>
  <si>
    <t>butelka do 5 l</t>
  </si>
  <si>
    <t>pojemnik  do 5 l</t>
  </si>
  <si>
    <t>F / Y - grzyby / drożdżaki</t>
  </si>
  <si>
    <t>S - spory</t>
  </si>
  <si>
    <t>Uwagi:</t>
  </si>
  <si>
    <t>Uwaga: Zamawiajacy wymaga zaoferowania środków kompatybilnych z myniami do endoskopów ETD-3 firmy Olympus - zaoferowany preparat musi być wymieniony w instrukcji obsługi urządzenia.</t>
  </si>
  <si>
    <t>minimum 30 000 litrów roztworu roboczego przy założeniu stężenia 1,08% 6000 ppm aktywnego chloru przy czasie działania  15 minut.</t>
  </si>
  <si>
    <t>Uwaga:</t>
  </si>
  <si>
    <t>Uwaga: Zamawiajacy do pozycji 2, 4, 6 i  wymaga dostarczenia do każdych 20 szt. opak. do 5 lub 6 litrów jednego klucza do otwierania. Opakowania do 0,5 l w pozycji 1, 3, 5 i  muszą pasować do dozwoników łokciowych typu Dermados® oraz SM2 (Schulke). Zamawiający wymaga w do opakowań 0,5 litra dostarczenia minimum 300 szt. uchwytów na ramę łóżka oraz 1000 szt. pompek do butelek 0,5 l (do pozycji 1, 3, 5, ).</t>
  </si>
  <si>
    <t>RAZEM</t>
  </si>
  <si>
    <r>
      <t xml:space="preserve">
Na bazie alkoholu lub mieszaniny alkoholi, bez zawartości jodu oraz jego pochodnych, bez zawrtości chlorheksydyny
</t>
    </r>
    <r>
      <rPr>
        <i/>
        <sz val="10"/>
        <color indexed="8"/>
        <rFont val="Arial Narrow"/>
        <family val="2"/>
        <charset val="238"/>
      </rPr>
      <t xml:space="preserve">
</t>
    </r>
    <r>
      <rPr>
        <b/>
        <sz val="10"/>
        <color indexed="8"/>
        <rFont val="Times New Roman"/>
        <family val="1"/>
        <charset val="238"/>
      </rPr>
      <t/>
    </r>
  </si>
  <si>
    <r>
      <t xml:space="preserve">
Na bazie alkoholu lub mieszaniny alkoholi, bez zawartości jodu oraz jego pochodnych, bez zawrtości chlorheksydyny</t>
    </r>
    <r>
      <rPr>
        <i/>
        <sz val="10"/>
        <color indexed="8"/>
        <rFont val="Arial Narrow"/>
        <family val="2"/>
        <charset val="238"/>
      </rPr>
      <t xml:space="preserve">
</t>
    </r>
    <r>
      <rPr>
        <b/>
        <sz val="10"/>
        <color indexed="8"/>
        <rFont val="Times New Roman"/>
        <family val="1"/>
        <charset val="238"/>
      </rPr>
      <t/>
    </r>
  </si>
  <si>
    <r>
      <t xml:space="preserve">
Na bazie alkoholu lub mieszaniny alkoholi, bez zawartości jodu oraz jego pochodnych z dodatkiem substancji pielęgnujących dłonie (np. Witamina E, Dexapanthenol) lub / i natłuszczających.</t>
    </r>
    <r>
      <rPr>
        <i/>
        <sz val="10"/>
        <color indexed="8"/>
        <rFont val="Arial Narrow"/>
        <family val="2"/>
        <charset val="238"/>
      </rPr>
      <t xml:space="preserve">
</t>
    </r>
    <r>
      <rPr>
        <b/>
        <sz val="10"/>
        <color indexed="8"/>
        <rFont val="Times New Roman"/>
        <family val="1"/>
        <charset val="238"/>
      </rPr>
      <t/>
    </r>
  </si>
  <si>
    <r>
      <t xml:space="preserve">2-4% pochodna chloheksydyny, alkohol </t>
    </r>
    <r>
      <rPr>
        <b/>
        <sz val="10"/>
        <rFont val="Arial Narrow"/>
        <family val="2"/>
        <charset val="238"/>
      </rPr>
      <t>lub</t>
    </r>
    <r>
      <rPr>
        <sz val="10"/>
        <rFont val="Arial Narrow"/>
        <family val="2"/>
        <charset val="238"/>
      </rPr>
      <t xml:space="preserve"> 0,9 g kwas d-glukonowy, związek z N,N"- bis(4-chlorofenylo)-3,12-diimino2,4,11,13-tetraazatetradekanodiamidyną (2:1) (CHDG), 0,9 g chlorek didecylodimetyloamonu (DDAC).</t>
    </r>
  </si>
  <si>
    <t>UWAGA ! Zamawiający w poz 1 i 2  wymaga dostawy pasków testowych w ilości 100 szt. na 2 000 l roztworu roboczego</t>
  </si>
  <si>
    <t xml:space="preserve">2% B, prątki, F, V (polivirus), S - 15 min. </t>
  </si>
  <si>
    <t>2% B, prątki, F, V (polivirus), S -15 min.</t>
  </si>
  <si>
    <t>2% - B, Tbc,V (wirus polio) - 10 min; S -15 min</t>
  </si>
  <si>
    <t>Wykonawca zobowiązuje się do przeprowadzenia kalibracji posiadanych przez Zamawiającego urządzeń (m in.myjnia -dezynfektor WD230/250/290, WD750S, stacja dozowania środków chemicznych BORER - model ECOS PREMIUM typ P0310-10).</t>
  </si>
  <si>
    <t>Środek do myjni Advantage Plus Pass Thru.</t>
  </si>
  <si>
    <t>zestaw (2 kanistry po 5 l)</t>
  </si>
  <si>
    <t>1 zestaw (2 x A 5l, 2 x B 5l)</t>
  </si>
  <si>
    <t>Wykonawca zobowiązuje się do przeprowadzenia kalibracji posiadanych przez Zamawiającego myjni</t>
  </si>
  <si>
    <t>Nazwa handlowa, nr katalogowy, EAN</t>
  </si>
  <si>
    <t>substancje powierzchniowoczynne, kompleks enzymatyczny (proteza-lipaza-amylaza), substancje stabilizujące, zapachowe i barwnik</t>
  </si>
  <si>
    <t>Zamawiający wymaga dostarczenia pasków testowych w ilości 100szt</t>
  </si>
  <si>
    <t>Środki do mycia i dezynfekcji sprzętu endoskopowego.(EUS,kolonoskopy,gastroskopy,duodenoskopy)</t>
  </si>
  <si>
    <t>Środki do maszynowej dezynfekcji basenów i kaczek.(typu TOPLINE)</t>
  </si>
  <si>
    <t>Środki do urządzeń centralnej sterylizatorni.(WD290,WD250,WD750, myjnia ultradźwiękowa Medisafe, sterylizatory różne: gazowe, plazmowe)</t>
  </si>
  <si>
    <t>25 litrów koncentratu</t>
  </si>
  <si>
    <t xml:space="preserve">10 litrów konc. </t>
  </si>
  <si>
    <t>10 litrów konc.</t>
  </si>
  <si>
    <t>100 litrów konc.</t>
  </si>
  <si>
    <t>40000 chusteczek</t>
  </si>
  <si>
    <t>120000 chusteczek</t>
  </si>
  <si>
    <t>12000 chusteczek</t>
  </si>
  <si>
    <t>45000 chusteczek</t>
  </si>
  <si>
    <t>150 litrów koncentratu</t>
  </si>
  <si>
    <t>75 litrów koncentratu</t>
  </si>
  <si>
    <t>4500 chusteczek</t>
  </si>
  <si>
    <t>1150 litrów</t>
  </si>
  <si>
    <t>1400 litrów</t>
  </si>
  <si>
    <t>600 litrów</t>
  </si>
  <si>
    <t>2300 litrów</t>
  </si>
  <si>
    <t>2500 litrów</t>
  </si>
  <si>
    <t>4800 litrów</t>
  </si>
  <si>
    <t>1500 litrów</t>
  </si>
  <si>
    <t>2000 litrów</t>
  </si>
  <si>
    <t>500 litrów</t>
  </si>
  <si>
    <t>1000 litrów</t>
  </si>
  <si>
    <t>330 litrów</t>
  </si>
  <si>
    <t>650 litrów</t>
  </si>
  <si>
    <t>220 litrów</t>
  </si>
  <si>
    <t>45000 litrów</t>
  </si>
  <si>
    <t>30000 litrów</t>
  </si>
  <si>
    <t>5000 litrów</t>
  </si>
  <si>
    <t>35000 litrów</t>
  </si>
  <si>
    <t>22500 litrów</t>
  </si>
  <si>
    <t>12000 litrów</t>
  </si>
  <si>
    <t>400 litrów</t>
  </si>
  <si>
    <t>120000 litrów</t>
  </si>
  <si>
    <t>10000 litrów</t>
  </si>
  <si>
    <t>400 litrów koncent.</t>
  </si>
  <si>
    <t>70000 litrów</t>
  </si>
  <si>
    <t>100 testów</t>
  </si>
  <si>
    <t>60 litrów</t>
  </si>
  <si>
    <t>1500 testów</t>
  </si>
  <si>
    <t>5 litrów</t>
  </si>
  <si>
    <t>200 litrów koncentr.</t>
  </si>
  <si>
    <t>1200 litrów koncentratu</t>
  </si>
  <si>
    <t>150 litrów</t>
  </si>
  <si>
    <t>12,5 litra</t>
  </si>
  <si>
    <t>25 litrów</t>
  </si>
  <si>
    <t>100 litrów</t>
  </si>
  <si>
    <t>2 kg</t>
  </si>
  <si>
    <t>300 g</t>
  </si>
  <si>
    <t>Elektroniczny podpis Wykonawcy</t>
  </si>
  <si>
    <t>30 litrów</t>
  </si>
  <si>
    <t>500 litrów A i 500 litrów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</si>
</sst>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#,##0.0"/>
    <numFmt numFmtId="167" formatCode="#,##0.000"/>
  </numFmts>
  <fonts count="5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</font>
    <font>
      <b/>
      <sz val="9"/>
      <name val="Arial Narrow"/>
      <family val="2"/>
      <charset val="238"/>
    </font>
    <font>
      <b/>
      <i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name val="Arial Narrow"/>
      <family val="2"/>
      <charset val="238"/>
    </font>
    <font>
      <i/>
      <sz val="10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FF0000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10"/>
      <color indexed="8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u/>
      <sz val="10"/>
      <name val="Arial CE"/>
      <charset val="238"/>
    </font>
    <font>
      <sz val="10"/>
      <color indexed="8"/>
      <name val="Arial Narrow"/>
      <family val="2"/>
      <charset val="238"/>
    </font>
    <font>
      <i/>
      <sz val="10"/>
      <color indexed="8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3"/>
      <name val="Arial Narrow"/>
      <family val="2"/>
      <charset val="238"/>
    </font>
    <font>
      <sz val="12"/>
      <name val="Arial CE"/>
      <charset val="238"/>
    </font>
    <font>
      <b/>
      <i/>
      <sz val="11"/>
      <color theme="1"/>
      <name val="Arial Narrow"/>
      <family val="2"/>
      <charset val="238"/>
    </font>
    <font>
      <b/>
      <i/>
      <sz val="11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0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8" fillId="0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8" fillId="0" borderId="0">
      <alignment horizontal="left" vertical="center"/>
    </xf>
    <xf numFmtId="0" fontId="9" fillId="0" borderId="0">
      <alignment horizontal="left" vertical="top"/>
    </xf>
    <xf numFmtId="0" fontId="10" fillId="0" borderId="0">
      <alignment horizontal="left" vertical="top"/>
    </xf>
    <xf numFmtId="0" fontId="8" fillId="4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11" fillId="0" borderId="0">
      <alignment horizontal="right" vertical="center"/>
    </xf>
    <xf numFmtId="0" fontId="11" fillId="0" borderId="0">
      <alignment horizontal="right" vertical="center"/>
    </xf>
    <xf numFmtId="0" fontId="12" fillId="0" borderId="0">
      <alignment horizontal="left" vertical="top"/>
    </xf>
    <xf numFmtId="0" fontId="11" fillId="0" borderId="0">
      <alignment horizontal="right" vertical="center"/>
    </xf>
    <xf numFmtId="0" fontId="9" fillId="0" borderId="0">
      <alignment horizontal="right" vertical="center"/>
    </xf>
    <xf numFmtId="0" fontId="13" fillId="0" borderId="0">
      <alignment horizontal="left" vertical="top"/>
    </xf>
    <xf numFmtId="0" fontId="14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2" fillId="0" borderId="0">
      <alignment horizontal="right" vertical="top"/>
    </xf>
    <xf numFmtId="0" fontId="15" fillId="0" borderId="0">
      <alignment horizontal="center" vertical="top"/>
    </xf>
    <xf numFmtId="0" fontId="10" fillId="0" borderId="0">
      <alignment horizontal="left" vertical="top"/>
    </xf>
    <xf numFmtId="0" fontId="9" fillId="4" borderId="0">
      <alignment horizontal="center" vertical="center"/>
    </xf>
    <xf numFmtId="0" fontId="9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8" fillId="0" borderId="0">
      <alignment horizontal="center" vertical="center"/>
    </xf>
    <xf numFmtId="0" fontId="8" fillId="4" borderId="0">
      <alignment horizontal="center" vertical="center"/>
    </xf>
    <xf numFmtId="0" fontId="20" fillId="0" borderId="0" applyBorder="0"/>
    <xf numFmtId="0" fontId="20" fillId="0" borderId="0" applyBorder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4" fillId="0" borderId="0"/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  <xf numFmtId="0" fontId="27" fillId="0" borderId="0">
      <alignment horizontal="left" vertical="top"/>
    </xf>
    <xf numFmtId="0" fontId="28" fillId="0" borderId="0">
      <alignment horizontal="left" vertical="top"/>
    </xf>
    <xf numFmtId="0" fontId="29" fillId="0" borderId="0">
      <alignment horizontal="center" vertical="center"/>
    </xf>
    <xf numFmtId="0" fontId="30" fillId="0" borderId="0">
      <alignment horizontal="right" vertical="center"/>
    </xf>
    <xf numFmtId="0" fontId="30" fillId="0" borderId="0">
      <alignment horizontal="right" vertical="center"/>
    </xf>
    <xf numFmtId="0" fontId="31" fillId="0" borderId="0">
      <alignment horizontal="right" vertical="center"/>
    </xf>
    <xf numFmtId="0" fontId="31" fillId="0" borderId="0">
      <alignment horizontal="center" vertical="center"/>
    </xf>
    <xf numFmtId="0" fontId="30" fillId="0" borderId="0">
      <alignment horizontal="center" vertical="center"/>
    </xf>
    <xf numFmtId="0" fontId="27" fillId="0" borderId="0">
      <alignment horizontal="right" vertical="center"/>
    </xf>
    <xf numFmtId="0" fontId="32" fillId="0" borderId="0">
      <alignment horizontal="left" vertical="top"/>
    </xf>
    <xf numFmtId="0" fontId="29" fillId="0" borderId="0">
      <alignment horizontal="left" vertical="top"/>
    </xf>
    <xf numFmtId="0" fontId="33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34" fillId="0" borderId="0">
      <alignment horizontal="center" vertical="top"/>
    </xf>
    <xf numFmtId="0" fontId="30" fillId="0" borderId="0">
      <alignment horizontal="left" vertical="top"/>
    </xf>
    <xf numFmtId="0" fontId="35" fillId="5" borderId="0">
      <alignment horizontal="center" vertical="center"/>
    </xf>
    <xf numFmtId="0" fontId="29" fillId="0" borderId="0">
      <alignment horizontal="right" vertical="center"/>
    </xf>
    <xf numFmtId="0" fontId="30" fillId="0" borderId="0">
      <alignment horizontal="left" vertical="center"/>
    </xf>
  </cellStyleXfs>
  <cellXfs count="356">
    <xf numFmtId="0" fontId="0" fillId="0" borderId="0" xfId="0"/>
    <xf numFmtId="0" fontId="4" fillId="0" borderId="0" xfId="0" applyFont="1" applyAlignment="1">
      <alignment horizontal="center" vertical="center" shrinkToFit="1"/>
    </xf>
    <xf numFmtId="0" fontId="5" fillId="0" borderId="0" xfId="2" applyFont="1" applyAlignment="1">
      <alignment horizontal="right" vertical="center" wrapText="1"/>
    </xf>
    <xf numFmtId="0" fontId="5" fillId="0" borderId="0" xfId="0" applyFont="1" applyAlignment="1">
      <alignment vertical="center" wrapText="1" shrinkToFi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shrinkToFit="1"/>
    </xf>
    <xf numFmtId="9" fontId="4" fillId="0" borderId="0" xfId="0" applyNumberFormat="1" applyFont="1" applyAlignment="1">
      <alignment horizontal="center" vertical="center" shrinkToFit="1"/>
    </xf>
    <xf numFmtId="4" fontId="4" fillId="0" borderId="0" xfId="0" applyNumberFormat="1" applyFont="1" applyAlignment="1">
      <alignment shrinkToFit="1"/>
    </xf>
    <xf numFmtId="0" fontId="7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vertical="center" shrinkToFit="1"/>
    </xf>
    <xf numFmtId="3" fontId="19" fillId="0" borderId="0" xfId="0" applyNumberFormat="1" applyFont="1" applyAlignment="1">
      <alignment horizontal="center" vertical="center"/>
    </xf>
    <xf numFmtId="165" fontId="7" fillId="0" borderId="0" xfId="1" applyNumberFormat="1" applyFont="1" applyFill="1" applyBorder="1" applyAlignment="1">
      <alignment vertical="center" wrapText="1"/>
    </xf>
    <xf numFmtId="165" fontId="4" fillId="0" borderId="0" xfId="1" applyNumberFormat="1" applyFont="1" applyFill="1" applyBorder="1" applyAlignment="1">
      <alignment horizontal="center" vertical="center" shrinkToFit="1"/>
    </xf>
    <xf numFmtId="44" fontId="7" fillId="0" borderId="0" xfId="1" applyFont="1" applyFill="1" applyBorder="1" applyAlignment="1" applyProtection="1">
      <alignment horizontal="right" vertical="center" wrapText="1"/>
      <protection locked="0"/>
    </xf>
    <xf numFmtId="44" fontId="7" fillId="0" borderId="0" xfId="1" applyFont="1" applyFill="1" applyBorder="1" applyAlignment="1" applyProtection="1">
      <alignment horizontal="right" vertical="center" wrapText="1"/>
    </xf>
    <xf numFmtId="44" fontId="4" fillId="0" borderId="0" xfId="1" applyFont="1" applyFill="1" applyBorder="1" applyAlignment="1">
      <alignment horizontal="right" shrinkToFit="1"/>
    </xf>
    <xf numFmtId="3" fontId="21" fillId="0" borderId="11" xfId="182" applyNumberFormat="1" applyFont="1" applyBorder="1" applyAlignment="1">
      <alignment horizontal="center" vertical="center" wrapText="1"/>
    </xf>
    <xf numFmtId="3" fontId="19" fillId="6" borderId="0" xfId="0" applyNumberFormat="1" applyFont="1" applyFill="1" applyAlignment="1">
      <alignment horizontal="center" vertical="center"/>
    </xf>
    <xf numFmtId="0" fontId="16" fillId="0" borderId="11" xfId="233" applyFont="1" applyBorder="1" applyAlignment="1">
      <alignment vertical="center" wrapText="1"/>
    </xf>
    <xf numFmtId="0" fontId="16" fillId="0" borderId="11" xfId="233" applyFont="1" applyBorder="1" applyAlignment="1">
      <alignment horizontal="center" vertical="center" wrapText="1"/>
    </xf>
    <xf numFmtId="3" fontId="37" fillId="7" borderId="11" xfId="233" applyNumberFormat="1" applyFont="1" applyFill="1" applyBorder="1" applyAlignment="1">
      <alignment horizontal="center" vertical="center" wrapText="1"/>
    </xf>
    <xf numFmtId="4" fontId="16" fillId="7" borderId="11" xfId="233" applyNumberFormat="1" applyFont="1" applyFill="1" applyBorder="1" applyAlignment="1">
      <alignment horizontal="center" vertical="center" wrapText="1"/>
    </xf>
    <xf numFmtId="0" fontId="16" fillId="0" borderId="7" xfId="241" applyFont="1" applyBorder="1" applyAlignment="1">
      <alignment horizontal="center" vertical="center"/>
    </xf>
    <xf numFmtId="0" fontId="16" fillId="0" borderId="7" xfId="241" applyFont="1" applyBorder="1" applyAlignment="1">
      <alignment vertical="center" wrapText="1"/>
    </xf>
    <xf numFmtId="4" fontId="16" fillId="7" borderId="19" xfId="241" applyNumberFormat="1" applyFont="1" applyFill="1" applyBorder="1" applyAlignment="1">
      <alignment horizontal="center" vertical="center" wrapText="1"/>
    </xf>
    <xf numFmtId="9" fontId="16" fillId="0" borderId="11" xfId="231" applyNumberFormat="1" applyFont="1" applyBorder="1" applyAlignment="1">
      <alignment horizontal="center" vertical="center" wrapText="1"/>
    </xf>
    <xf numFmtId="3" fontId="37" fillId="7" borderId="11" xfId="231" applyNumberFormat="1" applyFont="1" applyFill="1" applyBorder="1" applyAlignment="1">
      <alignment horizontal="center" vertical="center" wrapText="1"/>
    </xf>
    <xf numFmtId="3" fontId="17" fillId="9" borderId="11" xfId="233" applyNumberFormat="1" applyFont="1" applyFill="1" applyBorder="1" applyAlignment="1">
      <alignment horizontal="center" vertical="center" wrapText="1"/>
    </xf>
    <xf numFmtId="0" fontId="16" fillId="0" borderId="14" xfId="226" applyFont="1" applyBorder="1" applyAlignment="1">
      <alignment horizontal="center" vertical="center"/>
    </xf>
    <xf numFmtId="0" fontId="16" fillId="0" borderId="14" xfId="226" applyFont="1" applyBorder="1" applyAlignment="1">
      <alignment vertical="center" wrapText="1"/>
    </xf>
    <xf numFmtId="0" fontId="16" fillId="0" borderId="14" xfId="226" applyFont="1" applyBorder="1" applyAlignment="1">
      <alignment horizontal="center" vertical="center" wrapText="1"/>
    </xf>
    <xf numFmtId="3" fontId="37" fillId="7" borderId="11" xfId="226" applyNumberFormat="1" applyFont="1" applyFill="1" applyBorder="1" applyAlignment="1">
      <alignment horizontal="center" vertical="center" wrapText="1"/>
    </xf>
    <xf numFmtId="9" fontId="16" fillId="0" borderId="14" xfId="314" applyNumberFormat="1" applyFont="1" applyBorder="1" applyAlignment="1">
      <alignment horizontal="center" vertical="center" wrapText="1"/>
    </xf>
    <xf numFmtId="0" fontId="16" fillId="0" borderId="14" xfId="314" applyFont="1" applyBorder="1" applyAlignment="1">
      <alignment horizontal="center" vertical="center"/>
    </xf>
    <xf numFmtId="0" fontId="16" fillId="0" borderId="14" xfId="314" applyFont="1" applyBorder="1" applyAlignment="1">
      <alignment vertical="center" wrapText="1"/>
    </xf>
    <xf numFmtId="0" fontId="16" fillId="0" borderId="14" xfId="314" applyFont="1" applyBorder="1" applyAlignment="1">
      <alignment horizontal="center" vertical="center" wrapText="1"/>
    </xf>
    <xf numFmtId="3" fontId="37" fillId="7" borderId="11" xfId="314" applyNumberFormat="1" applyFont="1" applyFill="1" applyBorder="1" applyAlignment="1">
      <alignment horizontal="center" vertical="center" wrapText="1"/>
    </xf>
    <xf numFmtId="3" fontId="37" fillId="7" borderId="7" xfId="241" applyNumberFormat="1" applyFont="1" applyFill="1" applyBorder="1" applyAlignment="1">
      <alignment horizontal="center" vertical="center" wrapText="1"/>
    </xf>
    <xf numFmtId="9" fontId="16" fillId="0" borderId="23" xfId="314" applyNumberFormat="1" applyFont="1" applyBorder="1" applyAlignment="1">
      <alignment horizontal="center" vertical="center" wrapText="1"/>
    </xf>
    <xf numFmtId="4" fontId="16" fillId="7" borderId="23" xfId="205" applyNumberFormat="1" applyFont="1" applyFill="1" applyBorder="1" applyAlignment="1">
      <alignment horizontal="center" vertical="center" wrapText="1"/>
    </xf>
    <xf numFmtId="0" fontId="16" fillId="0" borderId="23" xfId="314" applyFont="1" applyBorder="1" applyAlignment="1">
      <alignment vertical="center" wrapText="1"/>
    </xf>
    <xf numFmtId="0" fontId="16" fillId="0" borderId="23" xfId="314" applyFont="1" applyBorder="1" applyAlignment="1">
      <alignment horizontal="center" vertical="center"/>
    </xf>
    <xf numFmtId="44" fontId="37" fillId="7" borderId="11" xfId="1" applyFont="1" applyFill="1" applyBorder="1" applyAlignment="1">
      <alignment horizontal="center" vertical="center" wrapText="1"/>
    </xf>
    <xf numFmtId="0" fontId="16" fillId="0" borderId="11" xfId="304" applyFont="1" applyBorder="1" applyAlignment="1">
      <alignment horizontal="center" vertical="center" wrapText="1"/>
    </xf>
    <xf numFmtId="0" fontId="16" fillId="0" borderId="16" xfId="304" applyFont="1" applyBorder="1" applyAlignment="1">
      <alignment horizontal="center" vertical="center"/>
    </xf>
    <xf numFmtId="0" fontId="16" fillId="0" borderId="16" xfId="304" applyFont="1" applyBorder="1" applyAlignment="1">
      <alignment vertical="center" wrapText="1"/>
    </xf>
    <xf numFmtId="0" fontId="16" fillId="0" borderId="16" xfId="304" applyFont="1" applyBorder="1" applyAlignment="1">
      <alignment horizontal="center" vertical="center" wrapText="1"/>
    </xf>
    <xf numFmtId="9" fontId="16" fillId="0" borderId="11" xfId="304" applyNumberFormat="1" applyFont="1" applyBorder="1" applyAlignment="1">
      <alignment vertical="center" wrapText="1"/>
    </xf>
    <xf numFmtId="3" fontId="37" fillId="7" borderId="11" xfId="304" applyNumberFormat="1" applyFont="1" applyFill="1" applyBorder="1" applyAlignment="1">
      <alignment horizontal="center" vertical="center" wrapText="1"/>
    </xf>
    <xf numFmtId="4" fontId="16" fillId="7" borderId="7" xfId="304" applyNumberFormat="1" applyFont="1" applyFill="1" applyBorder="1" applyAlignment="1">
      <alignment horizontal="center" vertical="center" wrapText="1"/>
    </xf>
    <xf numFmtId="3" fontId="17" fillId="9" borderId="15" xfId="226" applyNumberFormat="1" applyFont="1" applyFill="1" applyBorder="1" applyAlignment="1">
      <alignment horizontal="center" vertical="center" wrapText="1"/>
    </xf>
    <xf numFmtId="0" fontId="16" fillId="0" borderId="14" xfId="335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4" xfId="397" applyFont="1" applyBorder="1" applyAlignment="1">
      <alignment horizontal="center" vertical="center"/>
    </xf>
    <xf numFmtId="0" fontId="16" fillId="0" borderId="14" xfId="397" applyFont="1" applyBorder="1" applyAlignment="1">
      <alignment vertical="center" wrapText="1"/>
    </xf>
    <xf numFmtId="0" fontId="16" fillId="0" borderId="14" xfId="397" applyFont="1" applyBorder="1" applyAlignment="1">
      <alignment horizontal="center" vertical="center" wrapText="1"/>
    </xf>
    <xf numFmtId="3" fontId="37" fillId="7" borderId="11" xfId="397" applyNumberFormat="1" applyFont="1" applyFill="1" applyBorder="1" applyAlignment="1">
      <alignment horizontal="center" vertical="center" wrapText="1"/>
    </xf>
    <xf numFmtId="9" fontId="16" fillId="0" borderId="14" xfId="334" applyNumberFormat="1" applyFont="1" applyBorder="1" applyAlignment="1">
      <alignment horizontal="center" vertical="center" wrapText="1"/>
    </xf>
    <xf numFmtId="0" fontId="16" fillId="0" borderId="14" xfId="334" applyFont="1" applyBorder="1" applyAlignment="1">
      <alignment horizontal="center" vertical="center"/>
    </xf>
    <xf numFmtId="0" fontId="16" fillId="0" borderId="14" xfId="334" applyFont="1" applyBorder="1" applyAlignment="1">
      <alignment vertical="center" wrapText="1"/>
    </xf>
    <xf numFmtId="0" fontId="16" fillId="0" borderId="14" xfId="334" applyFont="1" applyBorder="1" applyAlignment="1">
      <alignment horizontal="center" vertical="center" wrapText="1"/>
    </xf>
    <xf numFmtId="3" fontId="37" fillId="7" borderId="11" xfId="334" applyNumberFormat="1" applyFont="1" applyFill="1" applyBorder="1" applyAlignment="1">
      <alignment horizontal="center" vertical="center" wrapText="1"/>
    </xf>
    <xf numFmtId="9" fontId="16" fillId="0" borderId="14" xfId="400" applyNumberFormat="1" applyFont="1" applyBorder="1" applyAlignment="1">
      <alignment horizontal="center" vertical="center" wrapText="1"/>
    </xf>
    <xf numFmtId="0" fontId="16" fillId="0" borderId="14" xfId="400" applyFont="1" applyBorder="1" applyAlignment="1">
      <alignment horizontal="center" vertical="center"/>
    </xf>
    <xf numFmtId="0" fontId="16" fillId="0" borderId="14" xfId="400" applyFont="1" applyBorder="1" applyAlignment="1">
      <alignment vertical="center" wrapText="1"/>
    </xf>
    <xf numFmtId="0" fontId="16" fillId="0" borderId="14" xfId="400" applyFont="1" applyBorder="1" applyAlignment="1">
      <alignment horizontal="center" vertical="center" wrapText="1"/>
    </xf>
    <xf numFmtId="3" fontId="37" fillId="7" borderId="11" xfId="400" applyNumberFormat="1" applyFont="1" applyFill="1" applyBorder="1" applyAlignment="1">
      <alignment horizontal="center" vertical="center" wrapText="1"/>
    </xf>
    <xf numFmtId="3" fontId="17" fillId="9" borderId="15" xfId="314" applyNumberFormat="1" applyFont="1" applyFill="1" applyBorder="1" applyAlignment="1">
      <alignment horizontal="center" vertical="center" wrapText="1"/>
    </xf>
    <xf numFmtId="9" fontId="16" fillId="0" borderId="23" xfId="306" applyNumberFormat="1" applyFont="1" applyBorder="1" applyAlignment="1">
      <alignment horizontal="center" vertical="center" wrapText="1"/>
    </xf>
    <xf numFmtId="4" fontId="16" fillId="7" borderId="5" xfId="306" applyNumberFormat="1" applyFont="1" applyFill="1" applyBorder="1" applyAlignment="1">
      <alignment horizontal="center" vertical="center" wrapText="1"/>
    </xf>
    <xf numFmtId="0" fontId="16" fillId="0" borderId="11" xfId="306" applyFont="1" applyBorder="1" applyAlignment="1">
      <alignment horizontal="center" vertical="center"/>
    </xf>
    <xf numFmtId="0" fontId="16" fillId="0" borderId="11" xfId="306" applyFont="1" applyBorder="1" applyAlignment="1">
      <alignment vertical="center" wrapText="1"/>
    </xf>
    <xf numFmtId="0" fontId="16" fillId="0" borderId="11" xfId="306" applyFont="1" applyBorder="1" applyAlignment="1">
      <alignment horizontal="center" vertical="center" wrapText="1"/>
    </xf>
    <xf numFmtId="9" fontId="16" fillId="0" borderId="14" xfId="306" applyNumberFormat="1" applyFont="1" applyBorder="1" applyAlignment="1">
      <alignment horizontal="center" vertical="center" wrapText="1"/>
    </xf>
    <xf numFmtId="3" fontId="37" fillId="7" borderId="11" xfId="306" applyNumberFormat="1" applyFont="1" applyFill="1" applyBorder="1" applyAlignment="1">
      <alignment horizontal="center" vertical="center" wrapText="1"/>
    </xf>
    <xf numFmtId="0" fontId="16" fillId="0" borderId="21" xfId="241" applyFont="1" applyBorder="1" applyAlignment="1">
      <alignment horizontal="center" vertical="center" wrapText="1"/>
    </xf>
    <xf numFmtId="9" fontId="16" fillId="0" borderId="14" xfId="445" applyNumberFormat="1" applyFont="1" applyBorder="1" applyAlignment="1">
      <alignment horizontal="center" vertical="center" wrapText="1"/>
    </xf>
    <xf numFmtId="0" fontId="16" fillId="0" borderId="14" xfId="445" applyFont="1" applyBorder="1" applyAlignment="1">
      <alignment horizontal="center" vertical="center"/>
    </xf>
    <xf numFmtId="0" fontId="16" fillId="0" borderId="14" xfId="445" applyFont="1" applyBorder="1" applyAlignment="1">
      <alignment vertical="center" wrapText="1"/>
    </xf>
    <xf numFmtId="0" fontId="16" fillId="0" borderId="14" xfId="445" applyFont="1" applyBorder="1" applyAlignment="1">
      <alignment horizontal="center" vertical="center" wrapText="1"/>
    </xf>
    <xf numFmtId="3" fontId="37" fillId="7" borderId="11" xfId="445" applyNumberFormat="1" applyFont="1" applyFill="1" applyBorder="1" applyAlignment="1">
      <alignment horizontal="center" vertical="center" wrapText="1"/>
    </xf>
    <xf numFmtId="4" fontId="16" fillId="7" borderId="14" xfId="445" applyNumberFormat="1" applyFont="1" applyFill="1" applyBorder="1" applyAlignment="1">
      <alignment horizontal="center" vertical="center" wrapText="1"/>
    </xf>
    <xf numFmtId="0" fontId="16" fillId="0" borderId="11" xfId="374" applyFont="1" applyBorder="1" applyAlignment="1">
      <alignment horizontal="center" vertical="center"/>
    </xf>
    <xf numFmtId="0" fontId="16" fillId="0" borderId="11" xfId="374" applyFont="1" applyBorder="1" applyAlignment="1">
      <alignment vertical="center" wrapText="1"/>
    </xf>
    <xf numFmtId="0" fontId="16" fillId="0" borderId="11" xfId="374" applyFont="1" applyBorder="1" applyAlignment="1">
      <alignment horizontal="center" vertical="center" wrapText="1"/>
    </xf>
    <xf numFmtId="9" fontId="16" fillId="0" borderId="11" xfId="374" applyNumberFormat="1" applyFont="1" applyBorder="1" applyAlignment="1">
      <alignment horizontal="center" vertical="center" wrapText="1"/>
    </xf>
    <xf numFmtId="3" fontId="37" fillId="7" borderId="11" xfId="374" applyNumberFormat="1" applyFont="1" applyFill="1" applyBorder="1" applyAlignment="1">
      <alignment horizontal="center" vertical="center" wrapText="1"/>
    </xf>
    <xf numFmtId="4" fontId="16" fillId="7" borderId="11" xfId="205" applyNumberFormat="1" applyFont="1" applyFill="1" applyBorder="1" applyAlignment="1">
      <alignment horizontal="center" vertical="center" wrapText="1"/>
    </xf>
    <xf numFmtId="3" fontId="17" fillId="9" borderId="24" xfId="314" applyNumberFormat="1" applyFont="1" applyFill="1" applyBorder="1" applyAlignment="1">
      <alignment horizontal="center" vertical="center" wrapText="1"/>
    </xf>
    <xf numFmtId="3" fontId="17" fillId="9" borderId="15" xfId="397" applyNumberFormat="1" applyFont="1" applyFill="1" applyBorder="1" applyAlignment="1">
      <alignment horizontal="center" vertical="center" wrapText="1"/>
    </xf>
    <xf numFmtId="3" fontId="17" fillId="9" borderId="15" xfId="334" applyNumberFormat="1" applyFont="1" applyFill="1" applyBorder="1" applyAlignment="1">
      <alignment horizontal="center" vertical="center" wrapText="1"/>
    </xf>
    <xf numFmtId="3" fontId="17" fillId="9" borderId="15" xfId="400" applyNumberFormat="1" applyFont="1" applyFill="1" applyBorder="1" applyAlignment="1">
      <alignment horizontal="center" vertical="center" wrapText="1"/>
    </xf>
    <xf numFmtId="4" fontId="21" fillId="0" borderId="19" xfId="0" applyNumberFormat="1" applyFont="1" applyBorder="1" applyAlignment="1">
      <alignment horizontal="center" vertical="center" wrapText="1"/>
    </xf>
    <xf numFmtId="3" fontId="17" fillId="9" borderId="20" xfId="241" applyNumberFormat="1" applyFont="1" applyFill="1" applyBorder="1" applyAlignment="1">
      <alignment horizontal="center" vertical="center" wrapText="1"/>
    </xf>
    <xf numFmtId="4" fontId="16" fillId="7" borderId="11" xfId="575" applyNumberFormat="1" applyFont="1" applyFill="1" applyBorder="1" applyAlignment="1" applyProtection="1">
      <alignment horizontal="center" vertical="center" wrapText="1"/>
      <protection locked="0"/>
    </xf>
    <xf numFmtId="0" fontId="16" fillId="0" borderId="11" xfId="575" applyFont="1" applyBorder="1" applyAlignment="1">
      <alignment vertical="center" wrapText="1"/>
    </xf>
    <xf numFmtId="0" fontId="16" fillId="0" borderId="11" xfId="575" applyFont="1" applyBorder="1" applyAlignment="1">
      <alignment horizontal="center" vertical="center" wrapText="1"/>
    </xf>
    <xf numFmtId="9" fontId="16" fillId="0" borderId="11" xfId="575" applyNumberFormat="1" applyFont="1" applyBorder="1" applyAlignment="1">
      <alignment horizontal="center" vertical="center" wrapText="1"/>
    </xf>
    <xf numFmtId="3" fontId="37" fillId="7" borderId="11" xfId="575" applyNumberFormat="1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19" xfId="0" applyFont="1" applyBorder="1" applyAlignment="1">
      <alignment vertical="center" wrapText="1"/>
    </xf>
    <xf numFmtId="0" fontId="16" fillId="0" borderId="20" xfId="0" applyFont="1" applyBorder="1" applyAlignment="1">
      <alignment horizontal="center" vertical="center" wrapText="1"/>
    </xf>
    <xf numFmtId="3" fontId="37" fillId="7" borderId="21" xfId="0" applyNumberFormat="1" applyFont="1" applyFill="1" applyBorder="1" applyAlignment="1">
      <alignment horizontal="center" vertical="center" wrapText="1"/>
    </xf>
    <xf numFmtId="3" fontId="17" fillId="9" borderId="17" xfId="304" applyNumberFormat="1" applyFont="1" applyFill="1" applyBorder="1" applyAlignment="1">
      <alignment horizontal="center" vertical="center" wrapText="1"/>
    </xf>
    <xf numFmtId="0" fontId="16" fillId="0" borderId="11" xfId="312" applyFont="1" applyBorder="1" applyAlignment="1">
      <alignment horizontal="center" vertical="center"/>
    </xf>
    <xf numFmtId="0" fontId="16" fillId="0" borderId="11" xfId="312" applyFont="1" applyBorder="1" applyAlignment="1">
      <alignment vertical="center" wrapText="1"/>
    </xf>
    <xf numFmtId="0" fontId="16" fillId="0" borderId="11" xfId="312" applyFont="1" applyBorder="1" applyAlignment="1">
      <alignment horizontal="center" vertical="center" wrapText="1"/>
    </xf>
    <xf numFmtId="0" fontId="16" fillId="0" borderId="7" xfId="312" applyFont="1" applyBorder="1" applyAlignment="1">
      <alignment horizontal="center" vertical="center"/>
    </xf>
    <xf numFmtId="0" fontId="16" fillId="0" borderId="7" xfId="312" applyFont="1" applyBorder="1" applyAlignment="1">
      <alignment vertical="center" wrapText="1"/>
    </xf>
    <xf numFmtId="0" fontId="16" fillId="0" borderId="7" xfId="312" applyFont="1" applyBorder="1" applyAlignment="1">
      <alignment horizontal="center" vertical="center" wrapText="1"/>
    </xf>
    <xf numFmtId="9" fontId="16" fillId="0" borderId="19" xfId="312" applyNumberFormat="1" applyFont="1" applyBorder="1" applyAlignment="1">
      <alignment horizontal="center" vertical="center" wrapText="1"/>
    </xf>
    <xf numFmtId="0" fontId="24" fillId="7" borderId="7" xfId="312" applyFont="1" applyFill="1" applyBorder="1" applyAlignment="1">
      <alignment horizontal="center" vertical="center" wrapText="1"/>
    </xf>
    <xf numFmtId="0" fontId="24" fillId="7" borderId="11" xfId="312" applyFont="1" applyFill="1" applyBorder="1" applyAlignment="1">
      <alignment horizontal="center" vertical="center" wrapText="1"/>
    </xf>
    <xf numFmtId="4" fontId="16" fillId="7" borderId="19" xfId="312" applyNumberFormat="1" applyFont="1" applyFill="1" applyBorder="1" applyAlignment="1">
      <alignment horizontal="center" vertical="center" wrapText="1"/>
    </xf>
    <xf numFmtId="3" fontId="17" fillId="9" borderId="8" xfId="304" applyNumberFormat="1" applyFont="1" applyFill="1" applyBorder="1" applyAlignment="1">
      <alignment horizontal="center" vertical="center" wrapText="1"/>
    </xf>
    <xf numFmtId="9" fontId="16" fillId="0" borderId="14" xfId="602" applyNumberFormat="1" applyFont="1" applyBorder="1" applyAlignment="1">
      <alignment horizontal="center" vertical="center" wrapText="1"/>
    </xf>
    <xf numFmtId="0" fontId="22" fillId="0" borderId="0" xfId="580" applyFont="1" applyAlignment="1">
      <alignment horizontal="centerContinuous" vertical="distributed" wrapText="1"/>
    </xf>
    <xf numFmtId="0" fontId="16" fillId="0" borderId="11" xfId="622" applyFont="1" applyBorder="1" applyAlignment="1">
      <alignment horizontal="center" vertical="center"/>
    </xf>
    <xf numFmtId="0" fontId="16" fillId="0" borderId="11" xfId="622" applyFont="1" applyBorder="1" applyAlignment="1">
      <alignment vertical="center" wrapText="1"/>
    </xf>
    <xf numFmtId="0" fontId="16" fillId="0" borderId="11" xfId="622" applyFont="1" applyBorder="1" applyAlignment="1">
      <alignment horizontal="center" vertical="center" wrapText="1"/>
    </xf>
    <xf numFmtId="3" fontId="37" fillId="7" borderId="11" xfId="622" applyNumberFormat="1" applyFont="1" applyFill="1" applyBorder="1" applyAlignment="1">
      <alignment horizontal="center" vertical="center" wrapText="1"/>
    </xf>
    <xf numFmtId="4" fontId="16" fillId="7" borderId="14" xfId="205" applyNumberFormat="1" applyFont="1" applyFill="1" applyBorder="1" applyAlignment="1">
      <alignment horizontal="center" vertical="center" wrapText="1"/>
    </xf>
    <xf numFmtId="4" fontId="21" fillId="0" borderId="11" xfId="488" applyNumberFormat="1" applyFont="1" applyBorder="1" applyAlignment="1">
      <alignment horizontal="center" vertical="center" wrapText="1"/>
    </xf>
    <xf numFmtId="3" fontId="37" fillId="7" borderId="11" xfId="488" applyNumberFormat="1" applyFont="1" applyFill="1" applyBorder="1" applyAlignment="1">
      <alignment horizontal="center" vertical="center" wrapText="1"/>
    </xf>
    <xf numFmtId="4" fontId="16" fillId="7" borderId="11" xfId="488" applyNumberFormat="1" applyFont="1" applyFill="1" applyBorder="1" applyAlignment="1">
      <alignment horizontal="center" vertical="center" wrapText="1"/>
    </xf>
    <xf numFmtId="3" fontId="17" fillId="9" borderId="11" xfId="0" applyNumberFormat="1" applyFont="1" applyFill="1" applyBorder="1" applyAlignment="1">
      <alignment horizontal="center" vertical="center" wrapText="1"/>
    </xf>
    <xf numFmtId="0" fontId="16" fillId="0" borderId="11" xfId="309" applyFont="1" applyBorder="1" applyAlignment="1">
      <alignment vertical="center" wrapText="1"/>
    </xf>
    <xf numFmtId="9" fontId="16" fillId="0" borderId="19" xfId="0" applyNumberFormat="1" applyFont="1" applyBorder="1" applyAlignment="1">
      <alignment horizontal="center" vertical="center" wrapText="1"/>
    </xf>
    <xf numFmtId="4" fontId="21" fillId="0" borderId="14" xfId="0" applyNumberFormat="1" applyFont="1" applyBorder="1" applyAlignment="1">
      <alignment horizontal="center" vertical="center" wrapText="1"/>
    </xf>
    <xf numFmtId="0" fontId="16" fillId="0" borderId="11" xfId="309" applyFont="1" applyBorder="1" applyAlignment="1">
      <alignment horizontal="center" vertical="center"/>
    </xf>
    <xf numFmtId="0" fontId="16" fillId="0" borderId="11" xfId="309" applyFont="1" applyBorder="1" applyAlignment="1">
      <alignment horizontal="center" vertical="center" wrapText="1"/>
    </xf>
    <xf numFmtId="9" fontId="16" fillId="0" borderId="11" xfId="309" applyNumberFormat="1" applyFont="1" applyBorder="1" applyAlignment="1">
      <alignment horizontal="center" vertical="center" wrapText="1"/>
    </xf>
    <xf numFmtId="0" fontId="16" fillId="0" borderId="18" xfId="309" applyFont="1" applyBorder="1" applyAlignment="1">
      <alignment horizontal="center" vertical="center"/>
    </xf>
    <xf numFmtId="0" fontId="16" fillId="0" borderId="18" xfId="309" applyFont="1" applyBorder="1" applyAlignment="1">
      <alignment horizontal="center" vertical="center" wrapText="1"/>
    </xf>
    <xf numFmtId="0" fontId="16" fillId="0" borderId="18" xfId="309" applyFont="1" applyBorder="1" applyAlignment="1">
      <alignment vertical="center" wrapText="1"/>
    </xf>
    <xf numFmtId="9" fontId="16" fillId="0" borderId="18" xfId="309" applyNumberFormat="1" applyFont="1" applyBorder="1" applyAlignment="1">
      <alignment horizontal="center" vertical="center" wrapText="1"/>
    </xf>
    <xf numFmtId="3" fontId="37" fillId="7" borderId="11" xfId="309" applyNumberFormat="1" applyFont="1" applyFill="1" applyBorder="1" applyAlignment="1">
      <alignment horizontal="center" vertical="center" wrapText="1"/>
    </xf>
    <xf numFmtId="3" fontId="37" fillId="7" borderId="13" xfId="0" applyNumberFormat="1" applyFont="1" applyFill="1" applyBorder="1" applyAlignment="1">
      <alignment horizontal="center" vertical="center" wrapText="1"/>
    </xf>
    <xf numFmtId="3" fontId="37" fillId="7" borderId="18" xfId="309" applyNumberFormat="1" applyFont="1" applyFill="1" applyBorder="1" applyAlignment="1">
      <alignment horizontal="center" vertical="center" wrapText="1"/>
    </xf>
    <xf numFmtId="4" fontId="16" fillId="7" borderId="11" xfId="309" applyNumberFormat="1" applyFont="1" applyFill="1" applyBorder="1" applyAlignment="1">
      <alignment horizontal="center" vertical="center" wrapText="1"/>
    </xf>
    <xf numFmtId="4" fontId="16" fillId="7" borderId="19" xfId="0" applyNumberFormat="1" applyFont="1" applyFill="1" applyBorder="1" applyAlignment="1">
      <alignment horizontal="center" vertical="center" wrapText="1"/>
    </xf>
    <xf numFmtId="4" fontId="16" fillId="7" borderId="18" xfId="309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vertical="center" wrapText="1"/>
    </xf>
    <xf numFmtId="9" fontId="16" fillId="0" borderId="11" xfId="0" applyNumberFormat="1" applyFont="1" applyBorder="1" applyAlignment="1">
      <alignment horizontal="center" vertical="center" wrapText="1"/>
    </xf>
    <xf numFmtId="3" fontId="17" fillId="9" borderId="11" xfId="306" applyNumberFormat="1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center" vertical="center" wrapText="1"/>
    </xf>
    <xf numFmtId="3" fontId="37" fillId="7" borderId="22" xfId="0" applyNumberFormat="1" applyFont="1" applyFill="1" applyBorder="1" applyAlignment="1">
      <alignment horizontal="center" vertical="center" wrapText="1"/>
    </xf>
    <xf numFmtId="3" fontId="37" fillId="7" borderId="18" xfId="0" applyNumberFormat="1" applyFont="1" applyFill="1" applyBorder="1" applyAlignment="1">
      <alignment horizontal="center" vertical="center" wrapText="1"/>
    </xf>
    <xf numFmtId="4" fontId="16" fillId="7" borderId="11" xfId="0" applyNumberFormat="1" applyFont="1" applyFill="1" applyBorder="1" applyAlignment="1">
      <alignment horizontal="center" vertical="center" wrapText="1"/>
    </xf>
    <xf numFmtId="4" fontId="16" fillId="7" borderId="16" xfId="0" applyNumberFormat="1" applyFont="1" applyFill="1" applyBorder="1" applyAlignment="1">
      <alignment horizontal="center" vertical="center" wrapText="1"/>
    </xf>
    <xf numFmtId="4" fontId="16" fillId="7" borderId="18" xfId="0" applyNumberFormat="1" applyFont="1" applyFill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/>
    </xf>
    <xf numFmtId="0" fontId="37" fillId="0" borderId="7" xfId="0" applyFont="1" applyBorder="1" applyAlignment="1">
      <alignment wrapText="1"/>
    </xf>
    <xf numFmtId="0" fontId="37" fillId="0" borderId="7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37" fillId="0" borderId="7" xfId="0" applyFont="1" applyBorder="1" applyAlignment="1">
      <alignment horizontal="center" vertical="center" wrapText="1"/>
    </xf>
    <xf numFmtId="9" fontId="37" fillId="0" borderId="7" xfId="0" applyNumberFormat="1" applyFont="1" applyBorder="1" applyAlignment="1">
      <alignment horizontal="center" vertical="center" wrapText="1"/>
    </xf>
    <xf numFmtId="3" fontId="37" fillId="7" borderId="7" xfId="0" applyNumberFormat="1" applyFont="1" applyFill="1" applyBorder="1" applyAlignment="1">
      <alignment horizontal="center" vertical="center" wrapText="1"/>
    </xf>
    <xf numFmtId="4" fontId="37" fillId="7" borderId="7" xfId="0" applyNumberFormat="1" applyFont="1" applyFill="1" applyBorder="1" applyAlignment="1">
      <alignment horizontal="center" vertical="center" wrapText="1"/>
    </xf>
    <xf numFmtId="3" fontId="18" fillId="9" borderId="11" xfId="0" applyNumberFormat="1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9" fontId="37" fillId="0" borderId="11" xfId="0" applyNumberFormat="1" applyFont="1" applyBorder="1" applyAlignment="1">
      <alignment horizontal="center" vertical="center" wrapText="1"/>
    </xf>
    <xf numFmtId="3" fontId="37" fillId="7" borderId="11" xfId="0" applyNumberFormat="1" applyFont="1" applyFill="1" applyBorder="1" applyAlignment="1">
      <alignment horizontal="center" vertical="center" wrapText="1"/>
    </xf>
    <xf numFmtId="4" fontId="37" fillId="7" borderId="11" xfId="0" applyNumberFormat="1" applyFont="1" applyFill="1" applyBorder="1" applyAlignment="1">
      <alignment horizontal="center" vertical="center" wrapText="1"/>
    </xf>
    <xf numFmtId="0" fontId="16" fillId="6" borderId="23" xfId="314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24" fillId="8" borderId="7" xfId="792" applyFont="1" applyFill="1" applyBorder="1" applyAlignment="1">
      <alignment horizontal="center" vertical="center" wrapText="1"/>
    </xf>
    <xf numFmtId="4" fontId="16" fillId="8" borderId="19" xfId="792" applyNumberFormat="1" applyFont="1" applyFill="1" applyBorder="1" applyAlignment="1">
      <alignment horizontal="center" vertical="center" wrapText="1"/>
    </xf>
    <xf numFmtId="0" fontId="16" fillId="6" borderId="7" xfId="792" applyFont="1" applyFill="1" applyBorder="1" applyAlignment="1">
      <alignment horizontal="center" vertical="center"/>
    </xf>
    <xf numFmtId="0" fontId="25" fillId="6" borderId="7" xfId="792" applyFont="1" applyFill="1" applyBorder="1" applyAlignment="1">
      <alignment vertical="center" wrapText="1"/>
    </xf>
    <xf numFmtId="0" fontId="16" fillId="6" borderId="7" xfId="792" applyFont="1" applyFill="1" applyBorder="1" applyAlignment="1">
      <alignment vertical="center" wrapText="1"/>
    </xf>
    <xf numFmtId="9" fontId="16" fillId="6" borderId="19" xfId="792" applyNumberFormat="1" applyFont="1" applyFill="1" applyBorder="1" applyAlignment="1">
      <alignment horizontal="center" vertical="center" wrapText="1"/>
    </xf>
    <xf numFmtId="3" fontId="17" fillId="9" borderId="15" xfId="445" applyNumberFormat="1" applyFont="1" applyFill="1" applyBorder="1" applyAlignment="1">
      <alignment horizontal="center" vertical="center" wrapText="1"/>
    </xf>
    <xf numFmtId="3" fontId="17" fillId="9" borderId="11" xfId="374" applyNumberFormat="1" applyFont="1" applyFill="1" applyBorder="1" applyAlignment="1">
      <alignment horizontal="center" vertical="center" wrapText="1"/>
    </xf>
    <xf numFmtId="3" fontId="17" fillId="9" borderId="11" xfId="575" applyNumberFormat="1" applyFont="1" applyFill="1" applyBorder="1" applyAlignment="1">
      <alignment horizontal="center" vertical="center" wrapText="1"/>
    </xf>
    <xf numFmtId="3" fontId="23" fillId="9" borderId="7" xfId="312" applyNumberFormat="1" applyFont="1" applyFill="1" applyBorder="1" applyAlignment="1">
      <alignment horizontal="center" vertical="center" wrapText="1"/>
    </xf>
    <xf numFmtId="3" fontId="17" fillId="9" borderId="15" xfId="0" applyNumberFormat="1" applyFont="1" applyFill="1" applyBorder="1" applyAlignment="1">
      <alignment horizontal="center" vertical="center" wrapText="1"/>
    </xf>
    <xf numFmtId="0" fontId="16" fillId="0" borderId="11" xfId="488" applyFont="1" applyBorder="1" applyAlignment="1">
      <alignment horizontal="center" vertical="center"/>
    </xf>
    <xf numFmtId="0" fontId="16" fillId="0" borderId="11" xfId="488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 wrapText="1"/>
    </xf>
    <xf numFmtId="3" fontId="17" fillId="9" borderId="11" xfId="488" applyNumberFormat="1" applyFont="1" applyFill="1" applyBorder="1" applyAlignment="1">
      <alignment horizontal="center" vertical="center" wrapText="1"/>
    </xf>
    <xf numFmtId="3" fontId="23" fillId="9" borderId="7" xfId="792" applyNumberFormat="1" applyFont="1" applyFill="1" applyBorder="1" applyAlignment="1">
      <alignment horizontal="center" vertical="center" wrapText="1"/>
    </xf>
    <xf numFmtId="3" fontId="18" fillId="9" borderId="18" xfId="0" applyNumberFormat="1" applyFont="1" applyFill="1" applyBorder="1" applyAlignment="1">
      <alignment horizontal="center" vertical="center" wrapText="1"/>
    </xf>
    <xf numFmtId="0" fontId="16" fillId="0" borderId="23" xfId="226" applyFont="1" applyBorder="1" applyAlignment="1">
      <alignment horizontal="center" vertical="center"/>
    </xf>
    <xf numFmtId="0" fontId="16" fillId="0" borderId="23" xfId="226" applyFont="1" applyBorder="1" applyAlignment="1">
      <alignment vertical="center" wrapText="1"/>
    </xf>
    <xf numFmtId="0" fontId="16" fillId="0" borderId="11" xfId="304" applyFont="1" applyBorder="1" applyAlignment="1">
      <alignment horizontal="center" vertical="center"/>
    </xf>
    <xf numFmtId="0" fontId="16" fillId="0" borderId="11" xfId="304" applyFont="1" applyBorder="1" applyAlignment="1">
      <alignment vertical="center" wrapText="1"/>
    </xf>
    <xf numFmtId="0" fontId="16" fillId="0" borderId="0" xfId="575" applyFont="1" applyAlignment="1">
      <alignment horizontal="left" vertical="center"/>
    </xf>
    <xf numFmtId="0" fontId="16" fillId="0" borderId="0" xfId="575" applyFont="1" applyAlignment="1">
      <alignment vertical="center" wrapText="1"/>
    </xf>
    <xf numFmtId="0" fontId="16" fillId="0" borderId="0" xfId="575" applyFont="1" applyAlignment="1">
      <alignment horizontal="center" vertical="center" wrapText="1"/>
    </xf>
    <xf numFmtId="3" fontId="17" fillId="0" borderId="0" xfId="575" applyNumberFormat="1" applyFont="1" applyAlignment="1">
      <alignment horizontal="center" vertical="center" wrapText="1"/>
    </xf>
    <xf numFmtId="3" fontId="37" fillId="0" borderId="0" xfId="575" applyNumberFormat="1" applyFont="1" applyAlignment="1">
      <alignment horizontal="center" vertical="center" wrapText="1"/>
    </xf>
    <xf numFmtId="4" fontId="16" fillId="0" borderId="0" xfId="575" applyNumberFormat="1" applyFont="1" applyAlignment="1" applyProtection="1">
      <alignment horizontal="center" vertical="center" wrapText="1"/>
      <protection locked="0"/>
    </xf>
    <xf numFmtId="9" fontId="16" fillId="0" borderId="0" xfId="575" applyNumberFormat="1" applyFont="1" applyAlignment="1">
      <alignment horizontal="center" vertical="center" wrapText="1"/>
    </xf>
    <xf numFmtId="4" fontId="16" fillId="0" borderId="0" xfId="575" applyNumberFormat="1" applyFont="1" applyAlignment="1">
      <alignment horizontal="center" vertical="center" wrapText="1"/>
    </xf>
    <xf numFmtId="0" fontId="22" fillId="0" borderId="0" xfId="580" applyFont="1" applyAlignment="1">
      <alignment vertical="top"/>
    </xf>
    <xf numFmtId="4" fontId="16" fillId="7" borderId="26" xfId="306" applyNumberFormat="1" applyFont="1" applyFill="1" applyBorder="1" applyAlignment="1">
      <alignment horizontal="center" vertical="center" wrapText="1"/>
    </xf>
    <xf numFmtId="0" fontId="39" fillId="6" borderId="11" xfId="792" applyFont="1" applyFill="1" applyBorder="1" applyAlignment="1">
      <alignment vertical="center" wrapText="1"/>
    </xf>
    <xf numFmtId="0" fontId="37" fillId="6" borderId="11" xfId="792" applyFont="1" applyFill="1" applyBorder="1" applyAlignment="1">
      <alignment vertical="center" wrapText="1"/>
    </xf>
    <xf numFmtId="3" fontId="43" fillId="9" borderId="11" xfId="792" applyNumberFormat="1" applyFont="1" applyFill="1" applyBorder="1" applyAlignment="1">
      <alignment horizontal="center" vertical="center" wrapText="1"/>
    </xf>
    <xf numFmtId="0" fontId="44" fillId="8" borderId="11" xfId="792" applyFont="1" applyFill="1" applyBorder="1" applyAlignment="1">
      <alignment horizontal="center" vertical="center" wrapText="1"/>
    </xf>
    <xf numFmtId="9" fontId="37" fillId="6" borderId="11" xfId="792" applyNumberFormat="1" applyFont="1" applyFill="1" applyBorder="1" applyAlignment="1">
      <alignment horizontal="center" vertical="center" wrapText="1"/>
    </xf>
    <xf numFmtId="0" fontId="16" fillId="6" borderId="11" xfId="792" applyFont="1" applyFill="1" applyBorder="1" applyAlignment="1">
      <alignment horizontal="center" vertical="center"/>
    </xf>
    <xf numFmtId="3" fontId="23" fillId="9" borderId="11" xfId="792" applyNumberFormat="1" applyFont="1" applyFill="1" applyBorder="1" applyAlignment="1">
      <alignment horizontal="center" vertical="center" wrapText="1"/>
    </xf>
    <xf numFmtId="9" fontId="16" fillId="6" borderId="11" xfId="792" applyNumberFormat="1" applyFont="1" applyFill="1" applyBorder="1" applyAlignment="1">
      <alignment horizontal="center" vertical="center" wrapText="1"/>
    </xf>
    <xf numFmtId="0" fontId="25" fillId="6" borderId="11" xfId="792" applyFont="1" applyFill="1" applyBorder="1" applyAlignment="1">
      <alignment vertical="center" wrapText="1"/>
    </xf>
    <xf numFmtId="0" fontId="16" fillId="6" borderId="11" xfId="792" applyFont="1" applyFill="1" applyBorder="1" applyAlignment="1">
      <alignment vertical="center" wrapText="1"/>
    </xf>
    <xf numFmtId="0" fontId="37" fillId="6" borderId="11" xfId="792" applyFont="1" applyFill="1" applyBorder="1" applyAlignment="1">
      <alignment horizontal="center" vertical="center"/>
    </xf>
    <xf numFmtId="0" fontId="37" fillId="0" borderId="11" xfId="226" applyFont="1" applyBorder="1" applyAlignment="1">
      <alignment vertical="center" wrapText="1"/>
    </xf>
    <xf numFmtId="0" fontId="16" fillId="6" borderId="11" xfId="231" applyFont="1" applyFill="1" applyBorder="1" applyAlignment="1">
      <alignment vertical="center" wrapText="1"/>
    </xf>
    <xf numFmtId="0" fontId="16" fillId="6" borderId="11" xfId="231" applyFont="1" applyFill="1" applyBorder="1" applyAlignment="1">
      <alignment horizontal="center" vertical="center" wrapText="1"/>
    </xf>
    <xf numFmtId="3" fontId="17" fillId="9" borderId="11" xfId="231" applyNumberFormat="1" applyFont="1" applyFill="1" applyBorder="1" applyAlignment="1">
      <alignment horizontal="center" vertical="center" wrapText="1"/>
    </xf>
    <xf numFmtId="0" fontId="16" fillId="6" borderId="11" xfId="374" applyFont="1" applyFill="1" applyBorder="1" applyAlignment="1">
      <alignment vertical="center" wrapText="1"/>
    </xf>
    <xf numFmtId="4" fontId="21" fillId="6" borderId="11" xfId="488" applyNumberFormat="1" applyFont="1" applyFill="1" applyBorder="1" applyAlignment="1">
      <alignment horizontal="center" vertical="center" wrapText="1"/>
    </xf>
    <xf numFmtId="4" fontId="21" fillId="0" borderId="11" xfId="309" applyNumberFormat="1" applyFont="1" applyBorder="1" applyAlignment="1">
      <alignment horizontal="center" vertical="center" wrapText="1"/>
    </xf>
    <xf numFmtId="4" fontId="21" fillId="0" borderId="18" xfId="309" applyNumberFormat="1" applyFont="1" applyBorder="1" applyAlignment="1">
      <alignment horizontal="center" vertical="center" wrapText="1"/>
    </xf>
    <xf numFmtId="4" fontId="21" fillId="0" borderId="16" xfId="0" applyNumberFormat="1" applyFont="1" applyBorder="1" applyAlignment="1">
      <alignment horizontal="center" vertical="center" wrapText="1"/>
    </xf>
    <xf numFmtId="4" fontId="21" fillId="6" borderId="18" xfId="0" applyNumberFormat="1" applyFont="1" applyFill="1" applyBorder="1" applyAlignment="1">
      <alignment horizontal="center" vertical="center" wrapText="1"/>
    </xf>
    <xf numFmtId="4" fontId="21" fillId="0" borderId="11" xfId="233" applyNumberFormat="1" applyFont="1" applyBorder="1" applyAlignment="1">
      <alignment horizontal="center" vertical="center" wrapText="1"/>
    </xf>
    <xf numFmtId="4" fontId="21" fillId="0" borderId="11" xfId="0" applyNumberFormat="1" applyFont="1" applyBorder="1" applyAlignment="1">
      <alignment horizontal="center" vertical="center" wrapText="1"/>
    </xf>
    <xf numFmtId="4" fontId="21" fillId="0" borderId="21" xfId="241" applyNumberFormat="1" applyFont="1" applyBorder="1" applyAlignment="1">
      <alignment horizontal="center" vertical="center" wrapText="1"/>
    </xf>
    <xf numFmtId="4" fontId="17" fillId="0" borderId="11" xfId="231" applyNumberFormat="1" applyFont="1" applyBorder="1" applyAlignment="1">
      <alignment horizontal="center" vertical="center" wrapText="1"/>
    </xf>
    <xf numFmtId="4" fontId="21" fillId="0" borderId="11" xfId="231" applyNumberFormat="1" applyFont="1" applyBorder="1" applyAlignment="1">
      <alignment horizontal="center" vertical="center" wrapText="1"/>
    </xf>
    <xf numFmtId="4" fontId="21" fillId="0" borderId="13" xfId="314" applyNumberFormat="1" applyFont="1" applyBorder="1" applyAlignment="1">
      <alignment horizontal="center" vertical="center" wrapText="1"/>
    </xf>
    <xf numFmtId="4" fontId="21" fillId="0" borderId="25" xfId="314" applyNumberFormat="1" applyFont="1" applyBorder="1" applyAlignment="1">
      <alignment horizontal="center" vertical="center" wrapText="1"/>
    </xf>
    <xf numFmtId="4" fontId="21" fillId="0" borderId="22" xfId="304" applyNumberFormat="1" applyFont="1" applyBorder="1" applyAlignment="1">
      <alignment horizontal="center" vertical="center" wrapText="1"/>
    </xf>
    <xf numFmtId="4" fontId="21" fillId="0" borderId="10" xfId="304" applyNumberFormat="1" applyFont="1" applyBorder="1" applyAlignment="1">
      <alignment horizontal="center" vertical="center" wrapText="1"/>
    </xf>
    <xf numFmtId="4" fontId="21" fillId="0" borderId="13" xfId="0" applyNumberFormat="1" applyFont="1" applyBorder="1" applyAlignment="1">
      <alignment horizontal="center" vertical="center" wrapText="1"/>
    </xf>
    <xf numFmtId="4" fontId="21" fillId="0" borderId="13" xfId="397" applyNumberFormat="1" applyFont="1" applyBorder="1" applyAlignment="1">
      <alignment horizontal="center" vertical="center" wrapText="1"/>
    </xf>
    <xf numFmtId="4" fontId="21" fillId="0" borderId="13" xfId="334" applyNumberFormat="1" applyFont="1" applyBorder="1" applyAlignment="1">
      <alignment horizontal="center" vertical="center" wrapText="1"/>
    </xf>
    <xf numFmtId="4" fontId="21" fillId="0" borderId="13" xfId="400" applyNumberFormat="1" applyFont="1" applyBorder="1" applyAlignment="1">
      <alignment horizontal="center" vertical="center" wrapText="1"/>
    </xf>
    <xf numFmtId="4" fontId="21" fillId="0" borderId="11" xfId="306" applyNumberFormat="1" applyFont="1" applyBorder="1" applyAlignment="1">
      <alignment horizontal="center" vertical="center" wrapText="1"/>
    </xf>
    <xf numFmtId="4" fontId="21" fillId="0" borderId="13" xfId="445" applyNumberFormat="1" applyFont="1" applyBorder="1" applyAlignment="1">
      <alignment horizontal="center" vertical="center" wrapText="1"/>
    </xf>
    <xf numFmtId="4" fontId="21" fillId="0" borderId="11" xfId="374" applyNumberFormat="1" applyFont="1" applyBorder="1" applyAlignment="1">
      <alignment horizontal="center" vertical="center" wrapText="1"/>
    </xf>
    <xf numFmtId="4" fontId="21" fillId="0" borderId="11" xfId="575" applyNumberFormat="1" applyFont="1" applyBorder="1" applyAlignment="1">
      <alignment horizontal="center" vertical="center" wrapText="1"/>
    </xf>
    <xf numFmtId="4" fontId="21" fillId="0" borderId="0" xfId="575" applyNumberFormat="1" applyFont="1" applyAlignment="1">
      <alignment horizontal="center" vertical="center" wrapText="1"/>
    </xf>
    <xf numFmtId="4" fontId="21" fillId="0" borderId="7" xfId="312" applyNumberFormat="1" applyFont="1" applyBorder="1" applyAlignment="1">
      <alignment horizontal="center" vertical="center" wrapText="1"/>
    </xf>
    <xf numFmtId="4" fontId="21" fillId="0" borderId="11" xfId="312" applyNumberFormat="1" applyFont="1" applyBorder="1" applyAlignment="1">
      <alignment horizontal="center" vertical="center" wrapText="1"/>
    </xf>
    <xf numFmtId="4" fontId="21" fillId="0" borderId="11" xfId="622" applyNumberFormat="1" applyFont="1" applyBorder="1" applyAlignment="1">
      <alignment horizontal="center" vertical="center" wrapText="1"/>
    </xf>
    <xf numFmtId="4" fontId="21" fillId="0" borderId="7" xfId="0" applyNumberFormat="1" applyFont="1" applyBorder="1" applyAlignment="1">
      <alignment horizontal="center" vertical="center" wrapText="1"/>
    </xf>
    <xf numFmtId="4" fontId="21" fillId="6" borderId="7" xfId="792" applyNumberFormat="1" applyFont="1" applyFill="1" applyBorder="1" applyAlignment="1">
      <alignment horizontal="center" vertical="center" wrapText="1"/>
    </xf>
    <xf numFmtId="4" fontId="21" fillId="0" borderId="13" xfId="226" applyNumberFormat="1" applyFont="1" applyBorder="1" applyAlignment="1">
      <alignment horizontal="center" vertical="center" wrapText="1"/>
    </xf>
    <xf numFmtId="3" fontId="18" fillId="9" borderId="7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left" vertical="center" wrapText="1" shrinkToFit="1"/>
    </xf>
    <xf numFmtId="4" fontId="16" fillId="8" borderId="11" xfId="205" applyNumberFormat="1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shrinkToFit="1"/>
    </xf>
    <xf numFmtId="4" fontId="16" fillId="0" borderId="7" xfId="0" applyNumberFormat="1" applyFont="1" applyBorder="1" applyAlignment="1" applyProtection="1">
      <alignment vertical="center" shrinkToFit="1"/>
      <protection locked="0"/>
    </xf>
    <xf numFmtId="44" fontId="16" fillId="0" borderId="7" xfId="1" applyFont="1" applyFill="1" applyBorder="1" applyAlignment="1" applyProtection="1">
      <alignment horizontal="right" vertical="center" shrinkToFit="1"/>
      <protection locked="0"/>
    </xf>
    <xf numFmtId="0" fontId="44" fillId="0" borderId="0" xfId="0" applyFont="1"/>
    <xf numFmtId="44" fontId="44" fillId="0" borderId="0" xfId="0" applyNumberFormat="1" applyFont="1"/>
    <xf numFmtId="0" fontId="46" fillId="6" borderId="11" xfId="231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shrinkToFit="1"/>
    </xf>
    <xf numFmtId="0" fontId="17" fillId="0" borderId="0" xfId="2" applyFont="1" applyAlignment="1">
      <alignment horizontal="right" vertical="center" wrapText="1"/>
    </xf>
    <xf numFmtId="0" fontId="17" fillId="0" borderId="0" xfId="0" applyFont="1" applyAlignment="1">
      <alignment vertical="center" wrapText="1" shrinkToFi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165" fontId="17" fillId="0" borderId="0" xfId="1" applyNumberFormat="1" applyFont="1" applyFill="1" applyBorder="1" applyAlignment="1">
      <alignment vertical="center" wrapText="1"/>
    </xf>
    <xf numFmtId="44" fontId="17" fillId="0" borderId="0" xfId="1" applyFont="1" applyFill="1" applyBorder="1" applyAlignment="1" applyProtection="1">
      <alignment horizontal="right" vertical="center" wrapText="1"/>
      <protection locked="0"/>
    </xf>
    <xf numFmtId="3" fontId="18" fillId="6" borderId="0" xfId="0" applyNumberFormat="1" applyFont="1" applyFill="1" applyAlignment="1">
      <alignment horizontal="center" vertical="center"/>
    </xf>
    <xf numFmtId="0" fontId="39" fillId="0" borderId="0" xfId="0" applyFont="1" applyAlignment="1">
      <alignment horizontal="centerContinuous" wrapText="1"/>
    </xf>
    <xf numFmtId="0" fontId="17" fillId="0" borderId="0" xfId="2" applyFont="1" applyAlignment="1">
      <alignment horizontal="centerContinuous" vertical="center" wrapText="1"/>
    </xf>
    <xf numFmtId="0" fontId="17" fillId="0" borderId="0" xfId="0" applyFont="1" applyAlignment="1">
      <alignment horizontal="centerContinuous" vertical="center" wrapText="1" shrinkToFit="1"/>
    </xf>
    <xf numFmtId="0" fontId="17" fillId="0" borderId="0" xfId="0" applyFont="1" applyAlignment="1">
      <alignment horizontal="centerContinuous" vertical="center" wrapText="1"/>
    </xf>
    <xf numFmtId="165" fontId="17" fillId="0" borderId="0" xfId="1" applyNumberFormat="1" applyFont="1" applyFill="1" applyBorder="1" applyAlignment="1">
      <alignment horizontal="centerContinuous" vertical="center" wrapText="1"/>
    </xf>
    <xf numFmtId="44" fontId="17" fillId="0" borderId="0" xfId="1" applyFont="1" applyFill="1" applyBorder="1" applyAlignment="1" applyProtection="1">
      <alignment horizontal="centerContinuous" vertical="center" wrapText="1"/>
      <protection locked="0"/>
    </xf>
    <xf numFmtId="3" fontId="18" fillId="6" borderId="0" xfId="0" applyNumberFormat="1" applyFont="1" applyFill="1" applyAlignment="1">
      <alignment horizontal="centerContinuous" vertical="center" wrapText="1"/>
    </xf>
    <xf numFmtId="0" fontId="44" fillId="0" borderId="0" xfId="0" applyFont="1" applyAlignment="1">
      <alignment horizontal="centerContinuous" vertical="top" wrapText="1"/>
    </xf>
    <xf numFmtId="0" fontId="17" fillId="2" borderId="8" xfId="2" applyFont="1" applyFill="1" applyBorder="1" applyAlignment="1">
      <alignment horizontal="left" vertical="center"/>
    </xf>
    <xf numFmtId="0" fontId="17" fillId="2" borderId="9" xfId="3" applyFont="1" applyFill="1" applyBorder="1" applyAlignment="1">
      <alignment horizontal="left" vertical="center" wrapText="1"/>
    </xf>
    <xf numFmtId="0" fontId="17" fillId="2" borderId="9" xfId="3" applyFont="1" applyFill="1" applyBorder="1" applyAlignment="1">
      <alignment horizontal="left" vertical="center"/>
    </xf>
    <xf numFmtId="0" fontId="17" fillId="2" borderId="9" xfId="3" applyFont="1" applyFill="1" applyBorder="1" applyAlignment="1">
      <alignment horizontal="center" vertical="center"/>
    </xf>
    <xf numFmtId="165" fontId="17" fillId="2" borderId="9" xfId="1" applyNumberFormat="1" applyFont="1" applyFill="1" applyBorder="1" applyAlignment="1">
      <alignment horizontal="left" vertical="center"/>
    </xf>
    <xf numFmtId="44" fontId="17" fillId="2" borderId="9" xfId="1" applyFont="1" applyFill="1" applyBorder="1" applyAlignment="1">
      <alignment horizontal="left" vertical="center"/>
    </xf>
    <xf numFmtId="3" fontId="18" fillId="2" borderId="10" xfId="0" applyNumberFormat="1" applyFont="1" applyFill="1" applyBorder="1" applyAlignment="1">
      <alignment horizontal="center" vertical="center"/>
    </xf>
    <xf numFmtId="9" fontId="16" fillId="0" borderId="11" xfId="0" applyNumberFormat="1" applyFont="1" applyBorder="1" applyAlignment="1" applyProtection="1">
      <alignment horizontal="center" vertical="center" shrinkToFit="1"/>
      <protection locked="0"/>
    </xf>
    <xf numFmtId="44" fontId="17" fillId="0" borderId="0" xfId="1" applyFont="1" applyFill="1" applyBorder="1" applyAlignment="1" applyProtection="1">
      <alignment horizontal="right" vertical="center" wrapText="1"/>
    </xf>
    <xf numFmtId="3" fontId="18" fillId="0" borderId="0" xfId="0" applyNumberFormat="1" applyFont="1" applyAlignment="1">
      <alignment horizontal="center" vertical="center"/>
    </xf>
    <xf numFmtId="0" fontId="39" fillId="0" borderId="0" xfId="0" applyFont="1"/>
    <xf numFmtId="9" fontId="37" fillId="0" borderId="11" xfId="2" applyNumberFormat="1" applyFont="1" applyBorder="1" applyAlignment="1" applyProtection="1">
      <alignment horizontal="center" vertical="center" wrapText="1" shrinkToFit="1"/>
      <protection locked="0"/>
    </xf>
    <xf numFmtId="0" fontId="16" fillId="0" borderId="1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5" fontId="17" fillId="0" borderId="2" xfId="1" applyNumberFormat="1" applyFont="1" applyFill="1" applyBorder="1" applyAlignment="1">
      <alignment horizontal="center" vertical="center" wrapText="1"/>
    </xf>
    <xf numFmtId="44" fontId="17" fillId="0" borderId="2" xfId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shrinkToFit="1"/>
    </xf>
    <xf numFmtId="1" fontId="17" fillId="0" borderId="2" xfId="0" applyNumberFormat="1" applyFont="1" applyBorder="1" applyAlignment="1">
      <alignment horizontal="center" vertical="center" wrapText="1" shrinkToFit="1"/>
    </xf>
    <xf numFmtId="165" fontId="17" fillId="0" borderId="1" xfId="1" applyNumberFormat="1" applyFont="1" applyFill="1" applyBorder="1" applyAlignment="1" applyProtection="1">
      <alignment horizontal="center" vertical="center" shrinkToFit="1"/>
    </xf>
    <xf numFmtId="44" fontId="17" fillId="0" borderId="2" xfId="1" applyFont="1" applyFill="1" applyBorder="1" applyAlignment="1" applyProtection="1">
      <alignment horizontal="center" vertical="center" wrapText="1" shrinkToFit="1"/>
    </xf>
    <xf numFmtId="44" fontId="17" fillId="0" borderId="1" xfId="1" applyFont="1" applyFill="1" applyBorder="1" applyAlignment="1" applyProtection="1">
      <alignment horizontal="center" vertical="center" shrinkToFit="1"/>
    </xf>
    <xf numFmtId="0" fontId="17" fillId="2" borderId="4" xfId="2" applyFont="1" applyFill="1" applyBorder="1" applyAlignment="1">
      <alignment horizontal="left" vertical="center"/>
    </xf>
    <xf numFmtId="0" fontId="17" fillId="2" borderId="5" xfId="3" applyFont="1" applyFill="1" applyBorder="1" applyAlignment="1">
      <alignment horizontal="left" vertical="center" wrapText="1"/>
    </xf>
    <xf numFmtId="0" fontId="17" fillId="2" borderId="5" xfId="3" applyFont="1" applyFill="1" applyBorder="1" applyAlignment="1">
      <alignment horizontal="left" vertical="center"/>
    </xf>
    <xf numFmtId="0" fontId="17" fillId="2" borderId="5" xfId="3" quotePrefix="1" applyFont="1" applyFill="1" applyBorder="1" applyAlignment="1">
      <alignment horizontal="left" vertical="center"/>
    </xf>
    <xf numFmtId="0" fontId="17" fillId="2" borderId="5" xfId="3" applyFont="1" applyFill="1" applyBorder="1" applyAlignment="1">
      <alignment horizontal="center" vertical="center"/>
    </xf>
    <xf numFmtId="165" fontId="17" fillId="2" borderId="5" xfId="1" applyNumberFormat="1" applyFont="1" applyFill="1" applyBorder="1" applyAlignment="1">
      <alignment horizontal="left" vertical="center"/>
    </xf>
    <xf numFmtId="44" fontId="17" fillId="2" borderId="5" xfId="1" applyFont="1" applyFill="1" applyBorder="1" applyAlignment="1">
      <alignment horizontal="left" vertical="center"/>
    </xf>
    <xf numFmtId="3" fontId="18" fillId="2" borderId="6" xfId="0" applyNumberFormat="1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 shrinkToFit="1"/>
    </xf>
    <xf numFmtId="9" fontId="16" fillId="0" borderId="7" xfId="0" applyNumberFormat="1" applyFont="1" applyBorder="1" applyAlignment="1" applyProtection="1">
      <alignment horizontal="center" vertical="center" shrinkToFit="1"/>
      <protection locked="0"/>
    </xf>
    <xf numFmtId="9" fontId="44" fillId="0" borderId="0" xfId="0" applyNumberFormat="1" applyFont="1"/>
    <xf numFmtId="0" fontId="16" fillId="0" borderId="0" xfId="2" applyFont="1" applyAlignment="1">
      <alignment horizontal="right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165" fontId="16" fillId="0" borderId="0" xfId="1" applyNumberFormat="1" applyFont="1" applyFill="1" applyBorder="1" applyAlignment="1">
      <alignment vertical="center" wrapText="1"/>
    </xf>
    <xf numFmtId="164" fontId="44" fillId="0" borderId="0" xfId="175" applyFont="1"/>
    <xf numFmtId="4" fontId="44" fillId="0" borderId="0" xfId="0" applyNumberFormat="1" applyFont="1"/>
    <xf numFmtId="44" fontId="16" fillId="0" borderId="0" xfId="1" applyFont="1" applyFill="1" applyBorder="1" applyAlignment="1">
      <alignment horizontal="right" shrinkToFit="1"/>
    </xf>
    <xf numFmtId="0" fontId="16" fillId="0" borderId="12" xfId="0" applyFont="1" applyBorder="1" applyAlignment="1">
      <alignment horizontal="center" vertical="center" shrinkToFit="1"/>
    </xf>
    <xf numFmtId="44" fontId="17" fillId="0" borderId="0" xfId="1" applyFont="1" applyFill="1" applyBorder="1" applyAlignment="1" applyProtection="1">
      <alignment horizontal="centerContinuous" vertical="distributed" wrapText="1"/>
      <protection locked="0"/>
    </xf>
    <xf numFmtId="44" fontId="17" fillId="0" borderId="0" xfId="1" applyFont="1" applyFill="1" applyBorder="1" applyAlignment="1" applyProtection="1">
      <alignment horizontal="centerContinuous" vertical="distributed" wrapText="1"/>
    </xf>
    <xf numFmtId="3" fontId="18" fillId="6" borderId="0" xfId="0" applyNumberFormat="1" applyFont="1" applyFill="1" applyAlignment="1">
      <alignment horizontal="centerContinuous" vertical="distributed"/>
    </xf>
    <xf numFmtId="44" fontId="17" fillId="0" borderId="0" xfId="1" applyFont="1" applyFill="1" applyBorder="1" applyAlignment="1" applyProtection="1">
      <alignment horizontal="centerContinuous" vertical="center" wrapText="1"/>
    </xf>
    <xf numFmtId="3" fontId="18" fillId="0" borderId="0" xfId="0" applyNumberFormat="1" applyFont="1" applyAlignment="1">
      <alignment horizontal="centerContinuous" vertical="center"/>
    </xf>
    <xf numFmtId="164" fontId="44" fillId="0" borderId="0" xfId="0" applyNumberFormat="1" applyFont="1"/>
    <xf numFmtId="9" fontId="16" fillId="0" borderId="11" xfId="0" applyNumberFormat="1" applyFont="1" applyBorder="1" applyAlignment="1">
      <alignment horizontal="center" vertical="center" wrapText="1" shrinkToFit="1"/>
    </xf>
    <xf numFmtId="0" fontId="48" fillId="0" borderId="0" xfId="0" applyFont="1"/>
    <xf numFmtId="44" fontId="48" fillId="0" borderId="0" xfId="0" applyNumberFormat="1" applyFont="1"/>
    <xf numFmtId="0" fontId="16" fillId="0" borderId="0" xfId="0" applyFont="1" applyAlignment="1">
      <alignment horizontal="centerContinuous" vertical="center" shrinkToFit="1"/>
    </xf>
    <xf numFmtId="0" fontId="49" fillId="0" borderId="11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left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center" vertical="center" wrapText="1" shrinkToFit="1"/>
    </xf>
    <xf numFmtId="3" fontId="18" fillId="0" borderId="11" xfId="0" applyNumberFormat="1" applyFont="1" applyBorder="1" applyAlignment="1">
      <alignment horizontal="center" vertical="center"/>
    </xf>
    <xf numFmtId="3" fontId="18" fillId="0" borderId="7" xfId="0" applyNumberFormat="1" applyFont="1" applyBorder="1" applyAlignment="1">
      <alignment horizontal="center" vertical="center"/>
    </xf>
    <xf numFmtId="3" fontId="17" fillId="0" borderId="14" xfId="314" applyNumberFormat="1" applyFont="1" applyBorder="1" applyAlignment="1">
      <alignment horizontal="center" vertical="center" wrapText="1"/>
    </xf>
    <xf numFmtId="3" fontId="17" fillId="0" borderId="23" xfId="314" applyNumberFormat="1" applyFont="1" applyBorder="1" applyAlignment="1">
      <alignment horizontal="center" vertical="center" wrapText="1"/>
    </xf>
    <xf numFmtId="3" fontId="18" fillId="0" borderId="11" xfId="1" applyNumberFormat="1" applyFont="1" applyFill="1" applyBorder="1" applyAlignment="1">
      <alignment vertical="center"/>
    </xf>
    <xf numFmtId="3" fontId="18" fillId="0" borderId="11" xfId="1" applyNumberFormat="1" applyFont="1" applyFill="1" applyBorder="1" applyAlignment="1">
      <alignment horizontal="center" vertical="center"/>
    </xf>
    <xf numFmtId="3" fontId="18" fillId="0" borderId="0" xfId="1" applyNumberFormat="1" applyFont="1" applyFill="1" applyBorder="1" applyAlignment="1">
      <alignment horizontal="center" vertical="center"/>
    </xf>
    <xf numFmtId="3" fontId="50" fillId="0" borderId="11" xfId="0" applyNumberFormat="1" applyFont="1" applyBorder="1" applyAlignment="1">
      <alignment horizontal="center" vertical="center"/>
    </xf>
    <xf numFmtId="44" fontId="51" fillId="0" borderId="27" xfId="1" applyFont="1" applyFill="1" applyBorder="1" applyAlignment="1">
      <alignment horizontal="right" vertical="center" shrinkToFit="1"/>
    </xf>
    <xf numFmtId="44" fontId="51" fillId="0" borderId="28" xfId="1" applyFont="1" applyFill="1" applyBorder="1" applyAlignment="1">
      <alignment horizontal="right" vertical="center" shrinkToFit="1"/>
    </xf>
    <xf numFmtId="166" fontId="23" fillId="9" borderId="7" xfId="792" applyNumberFormat="1" applyFont="1" applyFill="1" applyBorder="1" applyAlignment="1">
      <alignment horizontal="center" vertical="center" wrapText="1"/>
    </xf>
    <xf numFmtId="167" fontId="23" fillId="9" borderId="11" xfId="792" applyNumberFormat="1" applyFont="1" applyFill="1" applyBorder="1" applyAlignment="1">
      <alignment horizontal="center" vertical="center" wrapText="1"/>
    </xf>
    <xf numFmtId="165" fontId="52" fillId="0" borderId="0" xfId="1" applyNumberFormat="1" applyFont="1" applyFill="1" applyBorder="1" applyAlignment="1">
      <alignment horizontal="center" vertical="center"/>
    </xf>
    <xf numFmtId="0" fontId="54" fillId="0" borderId="0" xfId="2" applyFont="1" applyAlignment="1">
      <alignment horizontal="right" vertical="center" wrapText="1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9" fontId="51" fillId="0" borderId="1" xfId="0" applyNumberFormat="1" applyFont="1" applyBorder="1" applyAlignment="1">
      <alignment horizontal="center" vertical="center" shrinkToFit="1"/>
    </xf>
    <xf numFmtId="9" fontId="51" fillId="0" borderId="29" xfId="0" applyNumberFormat="1" applyFont="1" applyBorder="1" applyAlignment="1">
      <alignment horizontal="center" vertical="center" shrinkToFit="1"/>
    </xf>
    <xf numFmtId="0" fontId="53" fillId="0" borderId="12" xfId="0" applyFont="1" applyBorder="1" applyAlignment="1">
      <alignment horizontal="left" vertical="center"/>
    </xf>
  </cellXfs>
  <cellStyles count="907">
    <cellStyle name="Dziesiętny" xfId="175" builtinId="3"/>
    <cellStyle name="Dziesiętny 2" xfId="176" xr:uid="{00000000-0005-0000-0000-000001000000}"/>
    <cellStyle name="Dziesiętny 2 2" xfId="177" xr:uid="{00000000-0005-0000-0000-000002000000}"/>
    <cellStyle name="Dziesiętny 3" xfId="178" xr:uid="{00000000-0005-0000-0000-000003000000}"/>
    <cellStyle name="Normal 2" xfId="8" xr:uid="{00000000-0005-0000-0000-000004000000}"/>
    <cellStyle name="Normalny" xfId="0" builtinId="0"/>
    <cellStyle name="Normalny 11" xfId="6" xr:uid="{00000000-0005-0000-0000-000006000000}"/>
    <cellStyle name="Normalny 13" xfId="179" xr:uid="{00000000-0005-0000-0000-000007000000}"/>
    <cellStyle name="Normalny 18" xfId="180" xr:uid="{00000000-0005-0000-0000-000008000000}"/>
    <cellStyle name="Normalny 19" xfId="181" xr:uid="{00000000-0005-0000-0000-000009000000}"/>
    <cellStyle name="Normalny 2" xfId="2" xr:uid="{00000000-0005-0000-0000-00000A000000}"/>
    <cellStyle name="Normalny 2 10" xfId="335" xr:uid="{00000000-0005-0000-0000-00000B000000}"/>
    <cellStyle name="Normalny 2 11" xfId="397" xr:uid="{00000000-0005-0000-0000-00000C000000}"/>
    <cellStyle name="Normalny 2 12" xfId="334" xr:uid="{00000000-0005-0000-0000-00000D000000}"/>
    <cellStyle name="Normalny 2 13" xfId="400" xr:uid="{00000000-0005-0000-0000-00000E000000}"/>
    <cellStyle name="Normalny 2 14" xfId="306" xr:uid="{00000000-0005-0000-0000-00000F000000}"/>
    <cellStyle name="Normalny 2 15" xfId="445" xr:uid="{00000000-0005-0000-0000-000010000000}"/>
    <cellStyle name="Normalny 2 16" xfId="374" xr:uid="{00000000-0005-0000-0000-000011000000}"/>
    <cellStyle name="Normalny 2 17" xfId="487" xr:uid="{00000000-0005-0000-0000-000012000000}"/>
    <cellStyle name="Normalny 2 18" xfId="405" xr:uid="{00000000-0005-0000-0000-000013000000}"/>
    <cellStyle name="Normalny 2 19" xfId="575" xr:uid="{00000000-0005-0000-0000-000014000000}"/>
    <cellStyle name="Normalny 2 2" xfId="182" xr:uid="{00000000-0005-0000-0000-000015000000}"/>
    <cellStyle name="Normalny 2 2 10" xfId="230" xr:uid="{00000000-0005-0000-0000-000016000000}"/>
    <cellStyle name="Normalny 2 2 11" xfId="396" xr:uid="{00000000-0005-0000-0000-000017000000}"/>
    <cellStyle name="Normalny 2 2 12" xfId="235" xr:uid="{00000000-0005-0000-0000-000018000000}"/>
    <cellStyle name="Normalny 2 2 13" xfId="399" xr:uid="{00000000-0005-0000-0000-000019000000}"/>
    <cellStyle name="Normalny 2 2 14" xfId="307" xr:uid="{00000000-0005-0000-0000-00001A000000}"/>
    <cellStyle name="Normalny 2 2 15" xfId="444" xr:uid="{00000000-0005-0000-0000-00001B000000}"/>
    <cellStyle name="Normalny 2 2 16" xfId="225" xr:uid="{00000000-0005-0000-0000-00001C000000}"/>
    <cellStyle name="Normalny 2 2 17" xfId="486" xr:uid="{00000000-0005-0000-0000-00001D000000}"/>
    <cellStyle name="Normalny 2 2 18" xfId="485" xr:uid="{00000000-0005-0000-0000-00001E000000}"/>
    <cellStyle name="Normalny 2 2 19" xfId="574" xr:uid="{00000000-0005-0000-0000-00001F000000}"/>
    <cellStyle name="Normalny 2 2 2" xfId="183" xr:uid="{00000000-0005-0000-0000-000020000000}"/>
    <cellStyle name="Normalny 2 2 20" xfId="403" xr:uid="{00000000-0005-0000-0000-000021000000}"/>
    <cellStyle name="Normalny 2 2 21" xfId="577" xr:uid="{00000000-0005-0000-0000-000022000000}"/>
    <cellStyle name="Normalny 2 2 22" xfId="401" xr:uid="{00000000-0005-0000-0000-000023000000}"/>
    <cellStyle name="Normalny 2 2 23" xfId="579" xr:uid="{00000000-0005-0000-0000-000024000000}"/>
    <cellStyle name="Normalny 2 2 24" xfId="398" xr:uid="{00000000-0005-0000-0000-000025000000}"/>
    <cellStyle name="Normalny 2 2 25" xfId="581" xr:uid="{00000000-0005-0000-0000-000026000000}"/>
    <cellStyle name="Normalny 2 2 26" xfId="491" xr:uid="{00000000-0005-0000-0000-000027000000}"/>
    <cellStyle name="Normalny 2 2 27" xfId="667" xr:uid="{00000000-0005-0000-0000-000028000000}"/>
    <cellStyle name="Normalny 2 2 28" xfId="395" xr:uid="{00000000-0005-0000-0000-000029000000}"/>
    <cellStyle name="Normalny 2 2 29" xfId="710" xr:uid="{00000000-0005-0000-0000-00002A000000}"/>
    <cellStyle name="Normalny 2 2 3" xfId="234" xr:uid="{00000000-0005-0000-0000-00002B000000}"/>
    <cellStyle name="Normalny 2 2 30" xfId="688" xr:uid="{00000000-0005-0000-0000-00002C000000}"/>
    <cellStyle name="Normalny 2 2 31" xfId="749" xr:uid="{00000000-0005-0000-0000-00002D000000}"/>
    <cellStyle name="Normalny 2 2 32" xfId="645" xr:uid="{00000000-0005-0000-0000-00002E000000}"/>
    <cellStyle name="Normalny 2 2 33" xfId="751" xr:uid="{00000000-0005-0000-0000-00002F000000}"/>
    <cellStyle name="Normalny 2 2 4" xfId="240" xr:uid="{00000000-0005-0000-0000-000030000000}"/>
    <cellStyle name="Normalny 2 2 5" xfId="232" xr:uid="{00000000-0005-0000-0000-000031000000}"/>
    <cellStyle name="Normalny 2 2 6" xfId="261" xr:uid="{00000000-0005-0000-0000-000032000000}"/>
    <cellStyle name="Normalny 2 2 7" xfId="313" xr:uid="{00000000-0005-0000-0000-000033000000}"/>
    <cellStyle name="Normalny 2 2 8" xfId="262" xr:uid="{00000000-0005-0000-0000-000034000000}"/>
    <cellStyle name="Normalny 2 2 9" xfId="303" xr:uid="{00000000-0005-0000-0000-000035000000}"/>
    <cellStyle name="Normalny 2 20" xfId="402" xr:uid="{00000000-0005-0000-0000-000036000000}"/>
    <cellStyle name="Normalny 2 21" xfId="578" xr:uid="{00000000-0005-0000-0000-000037000000}"/>
    <cellStyle name="Normalny 2 22" xfId="312" xr:uid="{00000000-0005-0000-0000-000038000000}"/>
    <cellStyle name="Normalny 2 23" xfId="580" xr:uid="{00000000-0005-0000-0000-000039000000}"/>
    <cellStyle name="Normalny 2 24" xfId="602" xr:uid="{00000000-0005-0000-0000-00003A000000}"/>
    <cellStyle name="Normalny 2 25" xfId="622" xr:uid="{00000000-0005-0000-0000-00003B000000}"/>
    <cellStyle name="Normalny 2 26" xfId="488" xr:uid="{00000000-0005-0000-0000-00003C000000}"/>
    <cellStyle name="Normalny 2 27" xfId="708" xr:uid="{00000000-0005-0000-0000-00003D000000}"/>
    <cellStyle name="Normalny 2 28" xfId="309" xr:uid="{00000000-0005-0000-0000-00003E000000}"/>
    <cellStyle name="Normalny 2 29" xfId="709" xr:uid="{00000000-0005-0000-0000-00003F000000}"/>
    <cellStyle name="Normalny 2 3" xfId="233" xr:uid="{00000000-0005-0000-0000-000040000000}"/>
    <cellStyle name="Normalny 2 30" xfId="772" xr:uid="{00000000-0005-0000-0000-000041000000}"/>
    <cellStyle name="Normalny 2 31" xfId="750" xr:uid="{00000000-0005-0000-0000-000042000000}"/>
    <cellStyle name="Normalny 2 32" xfId="771" xr:uid="{00000000-0005-0000-0000-000043000000}"/>
    <cellStyle name="Normalny 2 33" xfId="792" xr:uid="{00000000-0005-0000-0000-000044000000}"/>
    <cellStyle name="Normalny 2 4" xfId="241" xr:uid="{00000000-0005-0000-0000-000045000000}"/>
    <cellStyle name="Normalny 2 5" xfId="231" xr:uid="{00000000-0005-0000-0000-000046000000}"/>
    <cellStyle name="Normalny 2 6" xfId="226" xr:uid="{00000000-0005-0000-0000-000047000000}"/>
    <cellStyle name="Normalny 2 7" xfId="314" xr:uid="{00000000-0005-0000-0000-000048000000}"/>
    <cellStyle name="Normalny 2 8" xfId="228" xr:uid="{00000000-0005-0000-0000-000049000000}"/>
    <cellStyle name="Normalny 2 9" xfId="304" xr:uid="{00000000-0005-0000-0000-00004A000000}"/>
    <cellStyle name="Normalny 20" xfId="184" xr:uid="{00000000-0005-0000-0000-00004B000000}"/>
    <cellStyle name="Normalny 25" xfId="185" xr:uid="{00000000-0005-0000-0000-00004C000000}"/>
    <cellStyle name="Normalny 3" xfId="173" xr:uid="{00000000-0005-0000-0000-00004D000000}"/>
    <cellStyle name="Normalny 3 10" xfId="227" xr:uid="{00000000-0005-0000-0000-00004E000000}"/>
    <cellStyle name="Normalny 3 11" xfId="311" xr:uid="{00000000-0005-0000-0000-00004F000000}"/>
    <cellStyle name="Normalny 3 12" xfId="238" xr:uid="{00000000-0005-0000-0000-000050000000}"/>
    <cellStyle name="Normalny 3 13" xfId="394" xr:uid="{00000000-0005-0000-0000-000051000000}"/>
    <cellStyle name="Normalny 3 14" xfId="308" xr:uid="{00000000-0005-0000-0000-000052000000}"/>
    <cellStyle name="Normalny 3 15" xfId="446" xr:uid="{00000000-0005-0000-0000-000053000000}"/>
    <cellStyle name="Normalny 3 16" xfId="305" xr:uid="{00000000-0005-0000-0000-000054000000}"/>
    <cellStyle name="Normalny 3 17" xfId="404" xr:uid="{00000000-0005-0000-0000-000055000000}"/>
    <cellStyle name="Normalny 3 18" xfId="489" xr:uid="{00000000-0005-0000-0000-000056000000}"/>
    <cellStyle name="Normalny 3 19" xfId="572" xr:uid="{00000000-0005-0000-0000-000057000000}"/>
    <cellStyle name="Normalny 3 2" xfId="186" xr:uid="{00000000-0005-0000-0000-000058000000}"/>
    <cellStyle name="Normalny 3 20" xfId="490" xr:uid="{00000000-0005-0000-0000-000059000000}"/>
    <cellStyle name="Normalny 3 21" xfId="573" xr:uid="{00000000-0005-0000-0000-00005A000000}"/>
    <cellStyle name="Normalny 3 22" xfId="492" xr:uid="{00000000-0005-0000-0000-00005B000000}"/>
    <cellStyle name="Normalny 3 23" xfId="576" xr:uid="{00000000-0005-0000-0000-00005C000000}"/>
    <cellStyle name="Normalny 3 24" xfId="533" xr:uid="{00000000-0005-0000-0000-00005D000000}"/>
    <cellStyle name="Normalny 3 25" xfId="582" xr:uid="{00000000-0005-0000-0000-00005E000000}"/>
    <cellStyle name="Normalny 3 26" xfId="532" xr:uid="{00000000-0005-0000-0000-00005F000000}"/>
    <cellStyle name="Normalny 3 27" xfId="624" xr:uid="{00000000-0005-0000-0000-000060000000}"/>
    <cellStyle name="Normalny 3 28" xfId="531" xr:uid="{00000000-0005-0000-0000-000061000000}"/>
    <cellStyle name="Normalny 3 29" xfId="668" xr:uid="{00000000-0005-0000-0000-000062000000}"/>
    <cellStyle name="Normalny 3 3" xfId="237" xr:uid="{00000000-0005-0000-0000-000063000000}"/>
    <cellStyle name="Normalny 3 30" xfId="647" xr:uid="{00000000-0005-0000-0000-000064000000}"/>
    <cellStyle name="Normalny 3 31" xfId="623" xr:uid="{00000000-0005-0000-0000-000065000000}"/>
    <cellStyle name="Normalny 3 32" xfId="646" xr:uid="{00000000-0005-0000-0000-000066000000}"/>
    <cellStyle name="Normalny 3 33" xfId="625" xr:uid="{00000000-0005-0000-0000-000067000000}"/>
    <cellStyle name="Normalny 3 4" xfId="239" xr:uid="{00000000-0005-0000-0000-000068000000}"/>
    <cellStyle name="Normalny 3 5" xfId="236" xr:uid="{00000000-0005-0000-0000-000069000000}"/>
    <cellStyle name="Normalny 3 6" xfId="302" xr:uid="{00000000-0005-0000-0000-00006A000000}"/>
    <cellStyle name="Normalny 3 7" xfId="310" xr:uid="{00000000-0005-0000-0000-00006B000000}"/>
    <cellStyle name="Normalny 3 8" xfId="301" xr:uid="{00000000-0005-0000-0000-00006C000000}"/>
    <cellStyle name="Normalny 3 9" xfId="229" xr:uid="{00000000-0005-0000-0000-00006D000000}"/>
    <cellStyle name="Normalny 32" xfId="187" xr:uid="{00000000-0005-0000-0000-00006E000000}"/>
    <cellStyle name="Normalny 34" xfId="188" xr:uid="{00000000-0005-0000-0000-00006F000000}"/>
    <cellStyle name="Normalny 35" xfId="189" xr:uid="{00000000-0005-0000-0000-000070000000}"/>
    <cellStyle name="Normalny 36" xfId="190" xr:uid="{00000000-0005-0000-0000-000071000000}"/>
    <cellStyle name="Normalny 4" xfId="4" xr:uid="{00000000-0005-0000-0000-000072000000}"/>
    <cellStyle name="Normalny 5" xfId="174" xr:uid="{00000000-0005-0000-0000-000073000000}"/>
    <cellStyle name="Normalny 6" xfId="191" xr:uid="{00000000-0005-0000-0000-000074000000}"/>
    <cellStyle name="Normalny 66" xfId="192" xr:uid="{00000000-0005-0000-0000-000075000000}"/>
    <cellStyle name="Normalny 67" xfId="5" xr:uid="{00000000-0005-0000-0000-000076000000}"/>
    <cellStyle name="Normalny 68" xfId="193" xr:uid="{00000000-0005-0000-0000-000077000000}"/>
    <cellStyle name="Normalny 69" xfId="194" xr:uid="{00000000-0005-0000-0000-000078000000}"/>
    <cellStyle name="Normalny 7" xfId="195" xr:uid="{00000000-0005-0000-0000-000079000000}"/>
    <cellStyle name="Normalny 70" xfId="9" xr:uid="{00000000-0005-0000-0000-00007A000000}"/>
    <cellStyle name="Normalny 71" xfId="196" xr:uid="{00000000-0005-0000-0000-00007B000000}"/>
    <cellStyle name="Normalny 72" xfId="197" xr:uid="{00000000-0005-0000-0000-00007C000000}"/>
    <cellStyle name="Normalny 73" xfId="198" xr:uid="{00000000-0005-0000-0000-00007D000000}"/>
    <cellStyle name="Normalny 74" xfId="199" xr:uid="{00000000-0005-0000-0000-00007E000000}"/>
    <cellStyle name="Normalny 75" xfId="200" xr:uid="{00000000-0005-0000-0000-00007F000000}"/>
    <cellStyle name="Normalny 8" xfId="201" xr:uid="{00000000-0005-0000-0000-000080000000}"/>
    <cellStyle name="Normalny 84" xfId="10" xr:uid="{00000000-0005-0000-0000-000081000000}"/>
    <cellStyle name="Normalny 85" xfId="202" xr:uid="{00000000-0005-0000-0000-000082000000}"/>
    <cellStyle name="Normalny 86" xfId="203" xr:uid="{00000000-0005-0000-0000-000083000000}"/>
    <cellStyle name="Normalny 97" xfId="204" xr:uid="{00000000-0005-0000-0000-000084000000}"/>
    <cellStyle name="Normalny_Arkusz1" xfId="3" xr:uid="{00000000-0005-0000-0000-000085000000}"/>
    <cellStyle name="Normalny_formularz cenowy dezynfekcja" xfId="205" xr:uid="{00000000-0005-0000-0000-000086000000}"/>
    <cellStyle name="S0" xfId="20" xr:uid="{00000000-0005-0000-0000-000087000000}"/>
    <cellStyle name="S0 10" xfId="406" xr:uid="{00000000-0005-0000-0000-000088000000}"/>
    <cellStyle name="S0 11" xfId="425" xr:uid="{00000000-0005-0000-0000-000089000000}"/>
    <cellStyle name="S0 12" xfId="447" xr:uid="{00000000-0005-0000-0000-00008A000000}"/>
    <cellStyle name="S0 13" xfId="466" xr:uid="{00000000-0005-0000-0000-00008B000000}"/>
    <cellStyle name="S0 14" xfId="493" xr:uid="{00000000-0005-0000-0000-00008C000000}"/>
    <cellStyle name="S0 15" xfId="512" xr:uid="{00000000-0005-0000-0000-00008D000000}"/>
    <cellStyle name="S0 16" xfId="534" xr:uid="{00000000-0005-0000-0000-00008E000000}"/>
    <cellStyle name="S0 17" xfId="553" xr:uid="{00000000-0005-0000-0000-00008F000000}"/>
    <cellStyle name="S0 18" xfId="583" xr:uid="{00000000-0005-0000-0000-000090000000}"/>
    <cellStyle name="S0 19" xfId="603" xr:uid="{00000000-0005-0000-0000-000091000000}"/>
    <cellStyle name="S0 2" xfId="206" xr:uid="{00000000-0005-0000-0000-000092000000}"/>
    <cellStyle name="S0 20" xfId="626" xr:uid="{00000000-0005-0000-0000-000093000000}"/>
    <cellStyle name="S0 21" xfId="648" xr:uid="{00000000-0005-0000-0000-000094000000}"/>
    <cellStyle name="S0 22" xfId="669" xr:uid="{00000000-0005-0000-0000-000095000000}"/>
    <cellStyle name="S0 23" xfId="689" xr:uid="{00000000-0005-0000-0000-000096000000}"/>
    <cellStyle name="S0 24" xfId="711" xr:uid="{00000000-0005-0000-0000-000097000000}"/>
    <cellStyle name="S0 25" xfId="730" xr:uid="{00000000-0005-0000-0000-000098000000}"/>
    <cellStyle name="S0 26" xfId="752" xr:uid="{00000000-0005-0000-0000-000099000000}"/>
    <cellStyle name="S0 27" xfId="773" xr:uid="{00000000-0005-0000-0000-00009A000000}"/>
    <cellStyle name="S0 28" xfId="793" xr:uid="{00000000-0005-0000-0000-00009B000000}"/>
    <cellStyle name="S0 29" xfId="812" xr:uid="{00000000-0005-0000-0000-00009C000000}"/>
    <cellStyle name="S0 3" xfId="242" xr:uid="{00000000-0005-0000-0000-00009D000000}"/>
    <cellStyle name="S0 30" xfId="831" xr:uid="{00000000-0005-0000-0000-00009E000000}"/>
    <cellStyle name="S0 31" xfId="850" xr:uid="{00000000-0005-0000-0000-00009F000000}"/>
    <cellStyle name="S0 32" xfId="869" xr:uid="{00000000-0005-0000-0000-0000A0000000}"/>
    <cellStyle name="S0 33" xfId="888" xr:uid="{00000000-0005-0000-0000-0000A1000000}"/>
    <cellStyle name="S0 4" xfId="263" xr:uid="{00000000-0005-0000-0000-0000A2000000}"/>
    <cellStyle name="S0 5" xfId="282" xr:uid="{00000000-0005-0000-0000-0000A3000000}"/>
    <cellStyle name="S0 6" xfId="315" xr:uid="{00000000-0005-0000-0000-0000A4000000}"/>
    <cellStyle name="S0 7" xfId="336" xr:uid="{00000000-0005-0000-0000-0000A5000000}"/>
    <cellStyle name="S0 8" xfId="355" xr:uid="{00000000-0005-0000-0000-0000A6000000}"/>
    <cellStyle name="S0 9" xfId="375" xr:uid="{00000000-0005-0000-0000-0000A7000000}"/>
    <cellStyle name="S1" xfId="21" xr:uid="{00000000-0005-0000-0000-0000A8000000}"/>
    <cellStyle name="S1 10" xfId="407" xr:uid="{00000000-0005-0000-0000-0000A9000000}"/>
    <cellStyle name="S1 11" xfId="426" xr:uid="{00000000-0005-0000-0000-0000AA000000}"/>
    <cellStyle name="S1 12" xfId="448" xr:uid="{00000000-0005-0000-0000-0000AB000000}"/>
    <cellStyle name="S1 13" xfId="467" xr:uid="{00000000-0005-0000-0000-0000AC000000}"/>
    <cellStyle name="S1 14" xfId="494" xr:uid="{00000000-0005-0000-0000-0000AD000000}"/>
    <cellStyle name="S1 15" xfId="513" xr:uid="{00000000-0005-0000-0000-0000AE000000}"/>
    <cellStyle name="S1 16" xfId="535" xr:uid="{00000000-0005-0000-0000-0000AF000000}"/>
    <cellStyle name="S1 17" xfId="554" xr:uid="{00000000-0005-0000-0000-0000B0000000}"/>
    <cellStyle name="S1 18" xfId="584" xr:uid="{00000000-0005-0000-0000-0000B1000000}"/>
    <cellStyle name="S1 19" xfId="604" xr:uid="{00000000-0005-0000-0000-0000B2000000}"/>
    <cellStyle name="S1 2" xfId="207" xr:uid="{00000000-0005-0000-0000-0000B3000000}"/>
    <cellStyle name="S1 20" xfId="627" xr:uid="{00000000-0005-0000-0000-0000B4000000}"/>
    <cellStyle name="S1 21" xfId="649" xr:uid="{00000000-0005-0000-0000-0000B5000000}"/>
    <cellStyle name="S1 22" xfId="670" xr:uid="{00000000-0005-0000-0000-0000B6000000}"/>
    <cellStyle name="S1 23" xfId="690" xr:uid="{00000000-0005-0000-0000-0000B7000000}"/>
    <cellStyle name="S1 24" xfId="712" xr:uid="{00000000-0005-0000-0000-0000B8000000}"/>
    <cellStyle name="S1 25" xfId="731" xr:uid="{00000000-0005-0000-0000-0000B9000000}"/>
    <cellStyle name="S1 26" xfId="753" xr:uid="{00000000-0005-0000-0000-0000BA000000}"/>
    <cellStyle name="S1 27" xfId="774" xr:uid="{00000000-0005-0000-0000-0000BB000000}"/>
    <cellStyle name="S1 28" xfId="794" xr:uid="{00000000-0005-0000-0000-0000BC000000}"/>
    <cellStyle name="S1 29" xfId="813" xr:uid="{00000000-0005-0000-0000-0000BD000000}"/>
    <cellStyle name="S1 3" xfId="243" xr:uid="{00000000-0005-0000-0000-0000BE000000}"/>
    <cellStyle name="S1 30" xfId="832" xr:uid="{00000000-0005-0000-0000-0000BF000000}"/>
    <cellStyle name="S1 31" xfId="851" xr:uid="{00000000-0005-0000-0000-0000C0000000}"/>
    <cellStyle name="S1 32" xfId="870" xr:uid="{00000000-0005-0000-0000-0000C1000000}"/>
    <cellStyle name="S1 33" xfId="889" xr:uid="{00000000-0005-0000-0000-0000C2000000}"/>
    <cellStyle name="S1 4" xfId="264" xr:uid="{00000000-0005-0000-0000-0000C3000000}"/>
    <cellStyle name="S1 5" xfId="283" xr:uid="{00000000-0005-0000-0000-0000C4000000}"/>
    <cellStyle name="S1 6" xfId="316" xr:uid="{00000000-0005-0000-0000-0000C5000000}"/>
    <cellStyle name="S1 7" xfId="337" xr:uid="{00000000-0005-0000-0000-0000C6000000}"/>
    <cellStyle name="S1 8" xfId="356" xr:uid="{00000000-0005-0000-0000-0000C7000000}"/>
    <cellStyle name="S1 9" xfId="376" xr:uid="{00000000-0005-0000-0000-0000C8000000}"/>
    <cellStyle name="S10" xfId="11" xr:uid="{00000000-0005-0000-0000-0000C9000000}"/>
    <cellStyle name="S10 10" xfId="62" xr:uid="{00000000-0005-0000-0000-0000CA000000}"/>
    <cellStyle name="S10 11" xfId="65" xr:uid="{00000000-0005-0000-0000-0000CB000000}"/>
    <cellStyle name="S10 12" xfId="68" xr:uid="{00000000-0005-0000-0000-0000CC000000}"/>
    <cellStyle name="S10 13" xfId="71" xr:uid="{00000000-0005-0000-0000-0000CD000000}"/>
    <cellStyle name="S10 14" xfId="74" xr:uid="{00000000-0005-0000-0000-0000CE000000}"/>
    <cellStyle name="S10 15" xfId="77" xr:uid="{00000000-0005-0000-0000-0000CF000000}"/>
    <cellStyle name="S10 16" xfId="80" xr:uid="{00000000-0005-0000-0000-0000D0000000}"/>
    <cellStyle name="S10 17" xfId="83" xr:uid="{00000000-0005-0000-0000-0000D1000000}"/>
    <cellStyle name="S10 18" xfId="86" xr:uid="{00000000-0005-0000-0000-0000D2000000}"/>
    <cellStyle name="S10 19" xfId="89" xr:uid="{00000000-0005-0000-0000-0000D3000000}"/>
    <cellStyle name="S10 2" xfId="22" xr:uid="{00000000-0005-0000-0000-0000D4000000}"/>
    <cellStyle name="S10 20" xfId="92" xr:uid="{00000000-0005-0000-0000-0000D5000000}"/>
    <cellStyle name="S10 21" xfId="95" xr:uid="{00000000-0005-0000-0000-0000D6000000}"/>
    <cellStyle name="S10 22" xfId="98" xr:uid="{00000000-0005-0000-0000-0000D7000000}"/>
    <cellStyle name="S10 23" xfId="101" xr:uid="{00000000-0005-0000-0000-0000D8000000}"/>
    <cellStyle name="S10 24" xfId="104" xr:uid="{00000000-0005-0000-0000-0000D9000000}"/>
    <cellStyle name="S10 25" xfId="107" xr:uid="{00000000-0005-0000-0000-0000DA000000}"/>
    <cellStyle name="S10 26" xfId="110" xr:uid="{00000000-0005-0000-0000-0000DB000000}"/>
    <cellStyle name="S10 27" xfId="113" xr:uid="{00000000-0005-0000-0000-0000DC000000}"/>
    <cellStyle name="S10 28" xfId="116" xr:uid="{00000000-0005-0000-0000-0000DD000000}"/>
    <cellStyle name="S10 29" xfId="119" xr:uid="{00000000-0005-0000-0000-0000DE000000}"/>
    <cellStyle name="S10 3" xfId="26" xr:uid="{00000000-0005-0000-0000-0000DF000000}"/>
    <cellStyle name="S10 30" xfId="122" xr:uid="{00000000-0005-0000-0000-0000E0000000}"/>
    <cellStyle name="S10 31" xfId="125" xr:uid="{00000000-0005-0000-0000-0000E1000000}"/>
    <cellStyle name="S10 32" xfId="128" xr:uid="{00000000-0005-0000-0000-0000E2000000}"/>
    <cellStyle name="S10 33" xfId="131" xr:uid="{00000000-0005-0000-0000-0000E3000000}"/>
    <cellStyle name="S10 34" xfId="134" xr:uid="{00000000-0005-0000-0000-0000E4000000}"/>
    <cellStyle name="S10 35" xfId="137" xr:uid="{00000000-0005-0000-0000-0000E5000000}"/>
    <cellStyle name="S10 36" xfId="140" xr:uid="{00000000-0005-0000-0000-0000E6000000}"/>
    <cellStyle name="S10 37" xfId="143" xr:uid="{00000000-0005-0000-0000-0000E7000000}"/>
    <cellStyle name="S10 38" xfId="146" xr:uid="{00000000-0005-0000-0000-0000E8000000}"/>
    <cellStyle name="S10 39" xfId="149" xr:uid="{00000000-0005-0000-0000-0000E9000000}"/>
    <cellStyle name="S10 4" xfId="47" xr:uid="{00000000-0005-0000-0000-0000EA000000}"/>
    <cellStyle name="S10 40" xfId="152" xr:uid="{00000000-0005-0000-0000-0000EB000000}"/>
    <cellStyle name="S10 41" xfId="155" xr:uid="{00000000-0005-0000-0000-0000EC000000}"/>
    <cellStyle name="S10 42" xfId="158" xr:uid="{00000000-0005-0000-0000-0000ED000000}"/>
    <cellStyle name="S10 43" xfId="161" xr:uid="{00000000-0005-0000-0000-0000EE000000}"/>
    <cellStyle name="S10 44" xfId="164" xr:uid="{00000000-0005-0000-0000-0000EF000000}"/>
    <cellStyle name="S10 45" xfId="167" xr:uid="{00000000-0005-0000-0000-0000F0000000}"/>
    <cellStyle name="S10 46" xfId="170" xr:uid="{00000000-0005-0000-0000-0000F1000000}"/>
    <cellStyle name="S10 47" xfId="172" xr:uid="{00000000-0005-0000-0000-0000F2000000}"/>
    <cellStyle name="S10 48" xfId="208" xr:uid="{00000000-0005-0000-0000-0000F3000000}"/>
    <cellStyle name="S10 49" xfId="244" xr:uid="{00000000-0005-0000-0000-0000F4000000}"/>
    <cellStyle name="S10 5" xfId="29" xr:uid="{00000000-0005-0000-0000-0000F5000000}"/>
    <cellStyle name="S10 50" xfId="265" xr:uid="{00000000-0005-0000-0000-0000F6000000}"/>
    <cellStyle name="S10 51" xfId="284" xr:uid="{00000000-0005-0000-0000-0000F7000000}"/>
    <cellStyle name="S10 52" xfId="317" xr:uid="{00000000-0005-0000-0000-0000F8000000}"/>
    <cellStyle name="S10 53" xfId="338" xr:uid="{00000000-0005-0000-0000-0000F9000000}"/>
    <cellStyle name="S10 54" xfId="357" xr:uid="{00000000-0005-0000-0000-0000FA000000}"/>
    <cellStyle name="S10 55" xfId="377" xr:uid="{00000000-0005-0000-0000-0000FB000000}"/>
    <cellStyle name="S10 56" xfId="408" xr:uid="{00000000-0005-0000-0000-0000FC000000}"/>
    <cellStyle name="S10 57" xfId="427" xr:uid="{00000000-0005-0000-0000-0000FD000000}"/>
    <cellStyle name="S10 58" xfId="449" xr:uid="{00000000-0005-0000-0000-0000FE000000}"/>
    <cellStyle name="S10 59" xfId="468" xr:uid="{00000000-0005-0000-0000-0000FF000000}"/>
    <cellStyle name="S10 6" xfId="50" xr:uid="{00000000-0005-0000-0000-000000010000}"/>
    <cellStyle name="S10 60" xfId="495" xr:uid="{00000000-0005-0000-0000-000001010000}"/>
    <cellStyle name="S10 61" xfId="514" xr:uid="{00000000-0005-0000-0000-000002010000}"/>
    <cellStyle name="S10 62" xfId="536" xr:uid="{00000000-0005-0000-0000-000003010000}"/>
    <cellStyle name="S10 63" xfId="555" xr:uid="{00000000-0005-0000-0000-000004010000}"/>
    <cellStyle name="S10 64" xfId="585" xr:uid="{00000000-0005-0000-0000-000005010000}"/>
    <cellStyle name="S10 65" xfId="605" xr:uid="{00000000-0005-0000-0000-000006010000}"/>
    <cellStyle name="S10 66" xfId="628" xr:uid="{00000000-0005-0000-0000-000007010000}"/>
    <cellStyle name="S10 67" xfId="650" xr:uid="{00000000-0005-0000-0000-000008010000}"/>
    <cellStyle name="S10 68" xfId="671" xr:uid="{00000000-0005-0000-0000-000009010000}"/>
    <cellStyle name="S10 69" xfId="691" xr:uid="{00000000-0005-0000-0000-00000A010000}"/>
    <cellStyle name="S10 7" xfId="53" xr:uid="{00000000-0005-0000-0000-00000B010000}"/>
    <cellStyle name="S10 70" xfId="713" xr:uid="{00000000-0005-0000-0000-00000C010000}"/>
    <cellStyle name="S10 71" xfId="732" xr:uid="{00000000-0005-0000-0000-00000D010000}"/>
    <cellStyle name="S10 72" xfId="754" xr:uid="{00000000-0005-0000-0000-00000E010000}"/>
    <cellStyle name="S10 73" xfId="775" xr:uid="{00000000-0005-0000-0000-00000F010000}"/>
    <cellStyle name="S10 74" xfId="795" xr:uid="{00000000-0005-0000-0000-000010010000}"/>
    <cellStyle name="S10 75" xfId="814" xr:uid="{00000000-0005-0000-0000-000011010000}"/>
    <cellStyle name="S10 76" xfId="833" xr:uid="{00000000-0005-0000-0000-000012010000}"/>
    <cellStyle name="S10 77" xfId="852" xr:uid="{00000000-0005-0000-0000-000013010000}"/>
    <cellStyle name="S10 78" xfId="871" xr:uid="{00000000-0005-0000-0000-000014010000}"/>
    <cellStyle name="S10 79" xfId="890" xr:uid="{00000000-0005-0000-0000-000015010000}"/>
    <cellStyle name="S10 8" xfId="56" xr:uid="{00000000-0005-0000-0000-000016010000}"/>
    <cellStyle name="S10 9" xfId="59" xr:uid="{00000000-0005-0000-0000-000017010000}"/>
    <cellStyle name="S11" xfId="12" xr:uid="{00000000-0005-0000-0000-000018010000}"/>
    <cellStyle name="S11 10" xfId="61" xr:uid="{00000000-0005-0000-0000-000019010000}"/>
    <cellStyle name="S11 11" xfId="64" xr:uid="{00000000-0005-0000-0000-00001A010000}"/>
    <cellStyle name="S11 12" xfId="67" xr:uid="{00000000-0005-0000-0000-00001B010000}"/>
    <cellStyle name="S11 13" xfId="70" xr:uid="{00000000-0005-0000-0000-00001C010000}"/>
    <cellStyle name="S11 14" xfId="73" xr:uid="{00000000-0005-0000-0000-00001D010000}"/>
    <cellStyle name="S11 15" xfId="76" xr:uid="{00000000-0005-0000-0000-00001E010000}"/>
    <cellStyle name="S11 16" xfId="79" xr:uid="{00000000-0005-0000-0000-00001F010000}"/>
    <cellStyle name="S11 17" xfId="82" xr:uid="{00000000-0005-0000-0000-000020010000}"/>
    <cellStyle name="S11 18" xfId="85" xr:uid="{00000000-0005-0000-0000-000021010000}"/>
    <cellStyle name="S11 19" xfId="88" xr:uid="{00000000-0005-0000-0000-000022010000}"/>
    <cellStyle name="S11 2" xfId="23" xr:uid="{00000000-0005-0000-0000-000023010000}"/>
    <cellStyle name="S11 20" xfId="91" xr:uid="{00000000-0005-0000-0000-000024010000}"/>
    <cellStyle name="S11 21" xfId="94" xr:uid="{00000000-0005-0000-0000-000025010000}"/>
    <cellStyle name="S11 22" xfId="97" xr:uid="{00000000-0005-0000-0000-000026010000}"/>
    <cellStyle name="S11 23" xfId="100" xr:uid="{00000000-0005-0000-0000-000027010000}"/>
    <cellStyle name="S11 24" xfId="103" xr:uid="{00000000-0005-0000-0000-000028010000}"/>
    <cellStyle name="S11 25" xfId="106" xr:uid="{00000000-0005-0000-0000-000029010000}"/>
    <cellStyle name="S11 26" xfId="109" xr:uid="{00000000-0005-0000-0000-00002A010000}"/>
    <cellStyle name="S11 27" xfId="112" xr:uid="{00000000-0005-0000-0000-00002B010000}"/>
    <cellStyle name="S11 28" xfId="115" xr:uid="{00000000-0005-0000-0000-00002C010000}"/>
    <cellStyle name="S11 29" xfId="118" xr:uid="{00000000-0005-0000-0000-00002D010000}"/>
    <cellStyle name="S11 3" xfId="25" xr:uid="{00000000-0005-0000-0000-00002E010000}"/>
    <cellStyle name="S11 30" xfId="121" xr:uid="{00000000-0005-0000-0000-00002F010000}"/>
    <cellStyle name="S11 31" xfId="124" xr:uid="{00000000-0005-0000-0000-000030010000}"/>
    <cellStyle name="S11 32" xfId="127" xr:uid="{00000000-0005-0000-0000-000031010000}"/>
    <cellStyle name="S11 33" xfId="130" xr:uid="{00000000-0005-0000-0000-000032010000}"/>
    <cellStyle name="S11 34" xfId="133" xr:uid="{00000000-0005-0000-0000-000033010000}"/>
    <cellStyle name="S11 35" xfId="136" xr:uid="{00000000-0005-0000-0000-000034010000}"/>
    <cellStyle name="S11 36" xfId="139" xr:uid="{00000000-0005-0000-0000-000035010000}"/>
    <cellStyle name="S11 37" xfId="142" xr:uid="{00000000-0005-0000-0000-000036010000}"/>
    <cellStyle name="S11 38" xfId="145" xr:uid="{00000000-0005-0000-0000-000037010000}"/>
    <cellStyle name="S11 39" xfId="148" xr:uid="{00000000-0005-0000-0000-000038010000}"/>
    <cellStyle name="S11 4" xfId="46" xr:uid="{00000000-0005-0000-0000-000039010000}"/>
    <cellStyle name="S11 40" xfId="151" xr:uid="{00000000-0005-0000-0000-00003A010000}"/>
    <cellStyle name="S11 41" xfId="154" xr:uid="{00000000-0005-0000-0000-00003B010000}"/>
    <cellStyle name="S11 42" xfId="157" xr:uid="{00000000-0005-0000-0000-00003C010000}"/>
    <cellStyle name="S11 43" xfId="160" xr:uid="{00000000-0005-0000-0000-00003D010000}"/>
    <cellStyle name="S11 44" xfId="163" xr:uid="{00000000-0005-0000-0000-00003E010000}"/>
    <cellStyle name="S11 45" xfId="166" xr:uid="{00000000-0005-0000-0000-00003F010000}"/>
    <cellStyle name="S11 46" xfId="169" xr:uid="{00000000-0005-0000-0000-000040010000}"/>
    <cellStyle name="S11 47" xfId="171" xr:uid="{00000000-0005-0000-0000-000041010000}"/>
    <cellStyle name="S11 48" xfId="209" xr:uid="{00000000-0005-0000-0000-000042010000}"/>
    <cellStyle name="S11 49" xfId="245" xr:uid="{00000000-0005-0000-0000-000043010000}"/>
    <cellStyle name="S11 5" xfId="28" xr:uid="{00000000-0005-0000-0000-000044010000}"/>
    <cellStyle name="S11 50" xfId="266" xr:uid="{00000000-0005-0000-0000-000045010000}"/>
    <cellStyle name="S11 51" xfId="285" xr:uid="{00000000-0005-0000-0000-000046010000}"/>
    <cellStyle name="S11 52" xfId="318" xr:uid="{00000000-0005-0000-0000-000047010000}"/>
    <cellStyle name="S11 53" xfId="339" xr:uid="{00000000-0005-0000-0000-000048010000}"/>
    <cellStyle name="S11 54" xfId="358" xr:uid="{00000000-0005-0000-0000-000049010000}"/>
    <cellStyle name="S11 55" xfId="378" xr:uid="{00000000-0005-0000-0000-00004A010000}"/>
    <cellStyle name="S11 56" xfId="409" xr:uid="{00000000-0005-0000-0000-00004B010000}"/>
    <cellStyle name="S11 57" xfId="428" xr:uid="{00000000-0005-0000-0000-00004C010000}"/>
    <cellStyle name="S11 58" xfId="450" xr:uid="{00000000-0005-0000-0000-00004D010000}"/>
    <cellStyle name="S11 59" xfId="469" xr:uid="{00000000-0005-0000-0000-00004E010000}"/>
    <cellStyle name="S11 6" xfId="49" xr:uid="{00000000-0005-0000-0000-00004F010000}"/>
    <cellStyle name="S11 60" xfId="496" xr:uid="{00000000-0005-0000-0000-000050010000}"/>
    <cellStyle name="S11 61" xfId="515" xr:uid="{00000000-0005-0000-0000-000051010000}"/>
    <cellStyle name="S11 62" xfId="537" xr:uid="{00000000-0005-0000-0000-000052010000}"/>
    <cellStyle name="S11 63" xfId="556" xr:uid="{00000000-0005-0000-0000-000053010000}"/>
    <cellStyle name="S11 64" xfId="586" xr:uid="{00000000-0005-0000-0000-000054010000}"/>
    <cellStyle name="S11 65" xfId="606" xr:uid="{00000000-0005-0000-0000-000055010000}"/>
    <cellStyle name="S11 66" xfId="629" xr:uid="{00000000-0005-0000-0000-000056010000}"/>
    <cellStyle name="S11 67" xfId="651" xr:uid="{00000000-0005-0000-0000-000057010000}"/>
    <cellStyle name="S11 68" xfId="672" xr:uid="{00000000-0005-0000-0000-000058010000}"/>
    <cellStyle name="S11 69" xfId="692" xr:uid="{00000000-0005-0000-0000-000059010000}"/>
    <cellStyle name="S11 7" xfId="52" xr:uid="{00000000-0005-0000-0000-00005A010000}"/>
    <cellStyle name="S11 70" xfId="714" xr:uid="{00000000-0005-0000-0000-00005B010000}"/>
    <cellStyle name="S11 71" xfId="733" xr:uid="{00000000-0005-0000-0000-00005C010000}"/>
    <cellStyle name="S11 72" xfId="755" xr:uid="{00000000-0005-0000-0000-00005D010000}"/>
    <cellStyle name="S11 73" xfId="776" xr:uid="{00000000-0005-0000-0000-00005E010000}"/>
    <cellStyle name="S11 74" xfId="796" xr:uid="{00000000-0005-0000-0000-00005F010000}"/>
    <cellStyle name="S11 75" xfId="815" xr:uid="{00000000-0005-0000-0000-000060010000}"/>
    <cellStyle name="S11 76" xfId="834" xr:uid="{00000000-0005-0000-0000-000061010000}"/>
    <cellStyle name="S11 77" xfId="853" xr:uid="{00000000-0005-0000-0000-000062010000}"/>
    <cellStyle name="S11 78" xfId="872" xr:uid="{00000000-0005-0000-0000-000063010000}"/>
    <cellStyle name="S11 79" xfId="891" xr:uid="{00000000-0005-0000-0000-000064010000}"/>
    <cellStyle name="S11 8" xfId="55" xr:uid="{00000000-0005-0000-0000-000065010000}"/>
    <cellStyle name="S11 9" xfId="58" xr:uid="{00000000-0005-0000-0000-000066010000}"/>
    <cellStyle name="S12" xfId="13" xr:uid="{00000000-0005-0000-0000-000067010000}"/>
    <cellStyle name="S12 10" xfId="60" xr:uid="{00000000-0005-0000-0000-000068010000}"/>
    <cellStyle name="S12 11" xfId="63" xr:uid="{00000000-0005-0000-0000-000069010000}"/>
    <cellStyle name="S12 12" xfId="66" xr:uid="{00000000-0005-0000-0000-00006A010000}"/>
    <cellStyle name="S12 13" xfId="69" xr:uid="{00000000-0005-0000-0000-00006B010000}"/>
    <cellStyle name="S12 14" xfId="72" xr:uid="{00000000-0005-0000-0000-00006C010000}"/>
    <cellStyle name="S12 15" xfId="75" xr:uid="{00000000-0005-0000-0000-00006D010000}"/>
    <cellStyle name="S12 16" xfId="78" xr:uid="{00000000-0005-0000-0000-00006E010000}"/>
    <cellStyle name="S12 17" xfId="81" xr:uid="{00000000-0005-0000-0000-00006F010000}"/>
    <cellStyle name="S12 18" xfId="84" xr:uid="{00000000-0005-0000-0000-000070010000}"/>
    <cellStyle name="S12 19" xfId="87" xr:uid="{00000000-0005-0000-0000-000071010000}"/>
    <cellStyle name="S12 2" xfId="24" xr:uid="{00000000-0005-0000-0000-000072010000}"/>
    <cellStyle name="S12 20" xfId="90" xr:uid="{00000000-0005-0000-0000-000073010000}"/>
    <cellStyle name="S12 21" xfId="93" xr:uid="{00000000-0005-0000-0000-000074010000}"/>
    <cellStyle name="S12 22" xfId="96" xr:uid="{00000000-0005-0000-0000-000075010000}"/>
    <cellStyle name="S12 23" xfId="99" xr:uid="{00000000-0005-0000-0000-000076010000}"/>
    <cellStyle name="S12 24" xfId="102" xr:uid="{00000000-0005-0000-0000-000077010000}"/>
    <cellStyle name="S12 25" xfId="105" xr:uid="{00000000-0005-0000-0000-000078010000}"/>
    <cellStyle name="S12 26" xfId="108" xr:uid="{00000000-0005-0000-0000-000079010000}"/>
    <cellStyle name="S12 27" xfId="111" xr:uid="{00000000-0005-0000-0000-00007A010000}"/>
    <cellStyle name="S12 28" xfId="114" xr:uid="{00000000-0005-0000-0000-00007B010000}"/>
    <cellStyle name="S12 29" xfId="117" xr:uid="{00000000-0005-0000-0000-00007C010000}"/>
    <cellStyle name="S12 3" xfId="19" xr:uid="{00000000-0005-0000-0000-00007D010000}"/>
    <cellStyle name="S12 30" xfId="120" xr:uid="{00000000-0005-0000-0000-00007E010000}"/>
    <cellStyle name="S12 31" xfId="123" xr:uid="{00000000-0005-0000-0000-00007F010000}"/>
    <cellStyle name="S12 32" xfId="126" xr:uid="{00000000-0005-0000-0000-000080010000}"/>
    <cellStyle name="S12 33" xfId="129" xr:uid="{00000000-0005-0000-0000-000081010000}"/>
    <cellStyle name="S12 34" xfId="132" xr:uid="{00000000-0005-0000-0000-000082010000}"/>
    <cellStyle name="S12 35" xfId="135" xr:uid="{00000000-0005-0000-0000-000083010000}"/>
    <cellStyle name="S12 36" xfId="138" xr:uid="{00000000-0005-0000-0000-000084010000}"/>
    <cellStyle name="S12 37" xfId="141" xr:uid="{00000000-0005-0000-0000-000085010000}"/>
    <cellStyle name="S12 38" xfId="144" xr:uid="{00000000-0005-0000-0000-000086010000}"/>
    <cellStyle name="S12 39" xfId="147" xr:uid="{00000000-0005-0000-0000-000087010000}"/>
    <cellStyle name="S12 4" xfId="45" xr:uid="{00000000-0005-0000-0000-000088010000}"/>
    <cellStyle name="S12 40" xfId="150" xr:uid="{00000000-0005-0000-0000-000089010000}"/>
    <cellStyle name="S12 41" xfId="153" xr:uid="{00000000-0005-0000-0000-00008A010000}"/>
    <cellStyle name="S12 42" xfId="156" xr:uid="{00000000-0005-0000-0000-00008B010000}"/>
    <cellStyle name="S12 43" xfId="159" xr:uid="{00000000-0005-0000-0000-00008C010000}"/>
    <cellStyle name="S12 44" xfId="162" xr:uid="{00000000-0005-0000-0000-00008D010000}"/>
    <cellStyle name="S12 45" xfId="165" xr:uid="{00000000-0005-0000-0000-00008E010000}"/>
    <cellStyle name="S12 46" xfId="168" xr:uid="{00000000-0005-0000-0000-00008F010000}"/>
    <cellStyle name="S12 47" xfId="44" xr:uid="{00000000-0005-0000-0000-000090010000}"/>
    <cellStyle name="S12 48" xfId="210" xr:uid="{00000000-0005-0000-0000-000091010000}"/>
    <cellStyle name="S12 49" xfId="246" xr:uid="{00000000-0005-0000-0000-000092010000}"/>
    <cellStyle name="S12 5" xfId="27" xr:uid="{00000000-0005-0000-0000-000093010000}"/>
    <cellStyle name="S12 50" xfId="267" xr:uid="{00000000-0005-0000-0000-000094010000}"/>
    <cellStyle name="S12 51" xfId="286" xr:uid="{00000000-0005-0000-0000-000095010000}"/>
    <cellStyle name="S12 52" xfId="319" xr:uid="{00000000-0005-0000-0000-000096010000}"/>
    <cellStyle name="S12 53" xfId="340" xr:uid="{00000000-0005-0000-0000-000097010000}"/>
    <cellStyle name="S12 54" xfId="359" xr:uid="{00000000-0005-0000-0000-000098010000}"/>
    <cellStyle name="S12 55" xfId="379" xr:uid="{00000000-0005-0000-0000-000099010000}"/>
    <cellStyle name="S12 56" xfId="410" xr:uid="{00000000-0005-0000-0000-00009A010000}"/>
    <cellStyle name="S12 57" xfId="429" xr:uid="{00000000-0005-0000-0000-00009B010000}"/>
    <cellStyle name="S12 58" xfId="451" xr:uid="{00000000-0005-0000-0000-00009C010000}"/>
    <cellStyle name="S12 59" xfId="470" xr:uid="{00000000-0005-0000-0000-00009D010000}"/>
    <cellStyle name="S12 6" xfId="48" xr:uid="{00000000-0005-0000-0000-00009E010000}"/>
    <cellStyle name="S12 60" xfId="497" xr:uid="{00000000-0005-0000-0000-00009F010000}"/>
    <cellStyle name="S12 61" xfId="516" xr:uid="{00000000-0005-0000-0000-0000A0010000}"/>
    <cellStyle name="S12 62" xfId="538" xr:uid="{00000000-0005-0000-0000-0000A1010000}"/>
    <cellStyle name="S12 63" xfId="557" xr:uid="{00000000-0005-0000-0000-0000A2010000}"/>
    <cellStyle name="S12 64" xfId="587" xr:uid="{00000000-0005-0000-0000-0000A3010000}"/>
    <cellStyle name="S12 65" xfId="607" xr:uid="{00000000-0005-0000-0000-0000A4010000}"/>
    <cellStyle name="S12 66" xfId="630" xr:uid="{00000000-0005-0000-0000-0000A5010000}"/>
    <cellStyle name="S12 67" xfId="652" xr:uid="{00000000-0005-0000-0000-0000A6010000}"/>
    <cellStyle name="S12 68" xfId="673" xr:uid="{00000000-0005-0000-0000-0000A7010000}"/>
    <cellStyle name="S12 69" xfId="693" xr:uid="{00000000-0005-0000-0000-0000A8010000}"/>
    <cellStyle name="S12 7" xfId="51" xr:uid="{00000000-0005-0000-0000-0000A9010000}"/>
    <cellStyle name="S12 70" xfId="715" xr:uid="{00000000-0005-0000-0000-0000AA010000}"/>
    <cellStyle name="S12 71" xfId="734" xr:uid="{00000000-0005-0000-0000-0000AB010000}"/>
    <cellStyle name="S12 72" xfId="756" xr:uid="{00000000-0005-0000-0000-0000AC010000}"/>
    <cellStyle name="S12 73" xfId="777" xr:uid="{00000000-0005-0000-0000-0000AD010000}"/>
    <cellStyle name="S12 74" xfId="797" xr:uid="{00000000-0005-0000-0000-0000AE010000}"/>
    <cellStyle name="S12 75" xfId="816" xr:uid="{00000000-0005-0000-0000-0000AF010000}"/>
    <cellStyle name="S12 76" xfId="835" xr:uid="{00000000-0005-0000-0000-0000B0010000}"/>
    <cellStyle name="S12 77" xfId="854" xr:uid="{00000000-0005-0000-0000-0000B1010000}"/>
    <cellStyle name="S12 78" xfId="873" xr:uid="{00000000-0005-0000-0000-0000B2010000}"/>
    <cellStyle name="S12 79" xfId="892" xr:uid="{00000000-0005-0000-0000-0000B3010000}"/>
    <cellStyle name="S12 8" xfId="54" xr:uid="{00000000-0005-0000-0000-0000B4010000}"/>
    <cellStyle name="S12 9" xfId="57" xr:uid="{00000000-0005-0000-0000-0000B5010000}"/>
    <cellStyle name="S13" xfId="14" xr:uid="{00000000-0005-0000-0000-0000B6010000}"/>
    <cellStyle name="S13 10" xfId="411" xr:uid="{00000000-0005-0000-0000-0000B7010000}"/>
    <cellStyle name="S13 11" xfId="430" xr:uid="{00000000-0005-0000-0000-0000B8010000}"/>
    <cellStyle name="S13 12" xfId="452" xr:uid="{00000000-0005-0000-0000-0000B9010000}"/>
    <cellStyle name="S13 13" xfId="471" xr:uid="{00000000-0005-0000-0000-0000BA010000}"/>
    <cellStyle name="S13 14" xfId="498" xr:uid="{00000000-0005-0000-0000-0000BB010000}"/>
    <cellStyle name="S13 15" xfId="517" xr:uid="{00000000-0005-0000-0000-0000BC010000}"/>
    <cellStyle name="S13 16" xfId="539" xr:uid="{00000000-0005-0000-0000-0000BD010000}"/>
    <cellStyle name="S13 17" xfId="558" xr:uid="{00000000-0005-0000-0000-0000BE010000}"/>
    <cellStyle name="S13 18" xfId="588" xr:uid="{00000000-0005-0000-0000-0000BF010000}"/>
    <cellStyle name="S13 19" xfId="608" xr:uid="{00000000-0005-0000-0000-0000C0010000}"/>
    <cellStyle name="S13 2" xfId="211" xr:uid="{00000000-0005-0000-0000-0000C1010000}"/>
    <cellStyle name="S13 20" xfId="631" xr:uid="{00000000-0005-0000-0000-0000C2010000}"/>
    <cellStyle name="S13 21" xfId="653" xr:uid="{00000000-0005-0000-0000-0000C3010000}"/>
    <cellStyle name="S13 22" xfId="674" xr:uid="{00000000-0005-0000-0000-0000C4010000}"/>
    <cellStyle name="S13 23" xfId="694" xr:uid="{00000000-0005-0000-0000-0000C5010000}"/>
    <cellStyle name="S13 24" xfId="716" xr:uid="{00000000-0005-0000-0000-0000C6010000}"/>
    <cellStyle name="S13 25" xfId="735" xr:uid="{00000000-0005-0000-0000-0000C7010000}"/>
    <cellStyle name="S13 26" xfId="757" xr:uid="{00000000-0005-0000-0000-0000C8010000}"/>
    <cellStyle name="S13 27" xfId="778" xr:uid="{00000000-0005-0000-0000-0000C9010000}"/>
    <cellStyle name="S13 28" xfId="798" xr:uid="{00000000-0005-0000-0000-0000CA010000}"/>
    <cellStyle name="S13 29" xfId="817" xr:uid="{00000000-0005-0000-0000-0000CB010000}"/>
    <cellStyle name="S13 3" xfId="247" xr:uid="{00000000-0005-0000-0000-0000CC010000}"/>
    <cellStyle name="S13 30" xfId="836" xr:uid="{00000000-0005-0000-0000-0000CD010000}"/>
    <cellStyle name="S13 31" xfId="855" xr:uid="{00000000-0005-0000-0000-0000CE010000}"/>
    <cellStyle name="S13 32" xfId="874" xr:uid="{00000000-0005-0000-0000-0000CF010000}"/>
    <cellStyle name="S13 33" xfId="893" xr:uid="{00000000-0005-0000-0000-0000D0010000}"/>
    <cellStyle name="S13 4" xfId="268" xr:uid="{00000000-0005-0000-0000-0000D1010000}"/>
    <cellStyle name="S13 5" xfId="287" xr:uid="{00000000-0005-0000-0000-0000D2010000}"/>
    <cellStyle name="S13 6" xfId="320" xr:uid="{00000000-0005-0000-0000-0000D3010000}"/>
    <cellStyle name="S13 7" xfId="341" xr:uid="{00000000-0005-0000-0000-0000D4010000}"/>
    <cellStyle name="S13 8" xfId="360" xr:uid="{00000000-0005-0000-0000-0000D5010000}"/>
    <cellStyle name="S13 9" xfId="380" xr:uid="{00000000-0005-0000-0000-0000D6010000}"/>
    <cellStyle name="S14" xfId="15" xr:uid="{00000000-0005-0000-0000-0000D7010000}"/>
    <cellStyle name="S14 10" xfId="412" xr:uid="{00000000-0005-0000-0000-0000D8010000}"/>
    <cellStyle name="S14 11" xfId="431" xr:uid="{00000000-0005-0000-0000-0000D9010000}"/>
    <cellStyle name="S14 12" xfId="453" xr:uid="{00000000-0005-0000-0000-0000DA010000}"/>
    <cellStyle name="S14 13" xfId="472" xr:uid="{00000000-0005-0000-0000-0000DB010000}"/>
    <cellStyle name="S14 14" xfId="499" xr:uid="{00000000-0005-0000-0000-0000DC010000}"/>
    <cellStyle name="S14 15" xfId="518" xr:uid="{00000000-0005-0000-0000-0000DD010000}"/>
    <cellStyle name="S14 16" xfId="540" xr:uid="{00000000-0005-0000-0000-0000DE010000}"/>
    <cellStyle name="S14 17" xfId="559" xr:uid="{00000000-0005-0000-0000-0000DF010000}"/>
    <cellStyle name="S14 18" xfId="589" xr:uid="{00000000-0005-0000-0000-0000E0010000}"/>
    <cellStyle name="S14 19" xfId="609" xr:uid="{00000000-0005-0000-0000-0000E1010000}"/>
    <cellStyle name="S14 2" xfId="212" xr:uid="{00000000-0005-0000-0000-0000E2010000}"/>
    <cellStyle name="S14 20" xfId="632" xr:uid="{00000000-0005-0000-0000-0000E3010000}"/>
    <cellStyle name="S14 21" xfId="654" xr:uid="{00000000-0005-0000-0000-0000E4010000}"/>
    <cellStyle name="S14 22" xfId="675" xr:uid="{00000000-0005-0000-0000-0000E5010000}"/>
    <cellStyle name="S14 23" xfId="695" xr:uid="{00000000-0005-0000-0000-0000E6010000}"/>
    <cellStyle name="S14 24" xfId="717" xr:uid="{00000000-0005-0000-0000-0000E7010000}"/>
    <cellStyle name="S14 25" xfId="736" xr:uid="{00000000-0005-0000-0000-0000E8010000}"/>
    <cellStyle name="S14 26" xfId="758" xr:uid="{00000000-0005-0000-0000-0000E9010000}"/>
    <cellStyle name="S14 27" xfId="779" xr:uid="{00000000-0005-0000-0000-0000EA010000}"/>
    <cellStyle name="S14 28" xfId="799" xr:uid="{00000000-0005-0000-0000-0000EB010000}"/>
    <cellStyle name="S14 29" xfId="818" xr:uid="{00000000-0005-0000-0000-0000EC010000}"/>
    <cellStyle name="S14 3" xfId="248" xr:uid="{00000000-0005-0000-0000-0000ED010000}"/>
    <cellStyle name="S14 30" xfId="837" xr:uid="{00000000-0005-0000-0000-0000EE010000}"/>
    <cellStyle name="S14 31" xfId="856" xr:uid="{00000000-0005-0000-0000-0000EF010000}"/>
    <cellStyle name="S14 32" xfId="875" xr:uid="{00000000-0005-0000-0000-0000F0010000}"/>
    <cellStyle name="S14 33" xfId="894" xr:uid="{00000000-0005-0000-0000-0000F1010000}"/>
    <cellStyle name="S14 4" xfId="269" xr:uid="{00000000-0005-0000-0000-0000F2010000}"/>
    <cellStyle name="S14 5" xfId="288" xr:uid="{00000000-0005-0000-0000-0000F3010000}"/>
    <cellStyle name="S14 6" xfId="321" xr:uid="{00000000-0005-0000-0000-0000F4010000}"/>
    <cellStyle name="S14 7" xfId="342" xr:uid="{00000000-0005-0000-0000-0000F5010000}"/>
    <cellStyle name="S14 8" xfId="361" xr:uid="{00000000-0005-0000-0000-0000F6010000}"/>
    <cellStyle name="S14 9" xfId="381" xr:uid="{00000000-0005-0000-0000-0000F7010000}"/>
    <cellStyle name="S15" xfId="16" xr:uid="{00000000-0005-0000-0000-0000F8010000}"/>
    <cellStyle name="S15 10" xfId="413" xr:uid="{00000000-0005-0000-0000-0000F9010000}"/>
    <cellStyle name="S15 11" xfId="432" xr:uid="{00000000-0005-0000-0000-0000FA010000}"/>
    <cellStyle name="S15 12" xfId="454" xr:uid="{00000000-0005-0000-0000-0000FB010000}"/>
    <cellStyle name="S15 13" xfId="473" xr:uid="{00000000-0005-0000-0000-0000FC010000}"/>
    <cellStyle name="S15 14" xfId="500" xr:uid="{00000000-0005-0000-0000-0000FD010000}"/>
    <cellStyle name="S15 15" xfId="519" xr:uid="{00000000-0005-0000-0000-0000FE010000}"/>
    <cellStyle name="S15 16" xfId="541" xr:uid="{00000000-0005-0000-0000-0000FF010000}"/>
    <cellStyle name="S15 17" xfId="560" xr:uid="{00000000-0005-0000-0000-000000020000}"/>
    <cellStyle name="S15 18" xfId="590" xr:uid="{00000000-0005-0000-0000-000001020000}"/>
    <cellStyle name="S15 19" xfId="610" xr:uid="{00000000-0005-0000-0000-000002020000}"/>
    <cellStyle name="S15 2" xfId="213" xr:uid="{00000000-0005-0000-0000-000003020000}"/>
    <cellStyle name="S15 20" xfId="633" xr:uid="{00000000-0005-0000-0000-000004020000}"/>
    <cellStyle name="S15 21" xfId="655" xr:uid="{00000000-0005-0000-0000-000005020000}"/>
    <cellStyle name="S15 22" xfId="676" xr:uid="{00000000-0005-0000-0000-000006020000}"/>
    <cellStyle name="S15 23" xfId="696" xr:uid="{00000000-0005-0000-0000-000007020000}"/>
    <cellStyle name="S15 24" xfId="718" xr:uid="{00000000-0005-0000-0000-000008020000}"/>
    <cellStyle name="S15 25" xfId="737" xr:uid="{00000000-0005-0000-0000-000009020000}"/>
    <cellStyle name="S15 26" xfId="759" xr:uid="{00000000-0005-0000-0000-00000A020000}"/>
    <cellStyle name="S15 27" xfId="780" xr:uid="{00000000-0005-0000-0000-00000B020000}"/>
    <cellStyle name="S15 28" xfId="800" xr:uid="{00000000-0005-0000-0000-00000C020000}"/>
    <cellStyle name="S15 29" xfId="819" xr:uid="{00000000-0005-0000-0000-00000D020000}"/>
    <cellStyle name="S15 3" xfId="249" xr:uid="{00000000-0005-0000-0000-00000E020000}"/>
    <cellStyle name="S15 30" xfId="838" xr:uid="{00000000-0005-0000-0000-00000F020000}"/>
    <cellStyle name="S15 31" xfId="857" xr:uid="{00000000-0005-0000-0000-000010020000}"/>
    <cellStyle name="S15 32" xfId="876" xr:uid="{00000000-0005-0000-0000-000011020000}"/>
    <cellStyle name="S15 33" xfId="895" xr:uid="{00000000-0005-0000-0000-000012020000}"/>
    <cellStyle name="S15 4" xfId="270" xr:uid="{00000000-0005-0000-0000-000013020000}"/>
    <cellStyle name="S15 5" xfId="289" xr:uid="{00000000-0005-0000-0000-000014020000}"/>
    <cellStyle name="S15 6" xfId="322" xr:uid="{00000000-0005-0000-0000-000015020000}"/>
    <cellStyle name="S15 7" xfId="343" xr:uid="{00000000-0005-0000-0000-000016020000}"/>
    <cellStyle name="S15 8" xfId="362" xr:uid="{00000000-0005-0000-0000-000017020000}"/>
    <cellStyle name="S15 9" xfId="382" xr:uid="{00000000-0005-0000-0000-000018020000}"/>
    <cellStyle name="S16" xfId="17" xr:uid="{00000000-0005-0000-0000-000019020000}"/>
    <cellStyle name="S16 10" xfId="414" xr:uid="{00000000-0005-0000-0000-00001A020000}"/>
    <cellStyle name="S16 11" xfId="433" xr:uid="{00000000-0005-0000-0000-00001B020000}"/>
    <cellStyle name="S16 12" xfId="455" xr:uid="{00000000-0005-0000-0000-00001C020000}"/>
    <cellStyle name="S16 13" xfId="474" xr:uid="{00000000-0005-0000-0000-00001D020000}"/>
    <cellStyle name="S16 14" xfId="501" xr:uid="{00000000-0005-0000-0000-00001E020000}"/>
    <cellStyle name="S16 15" xfId="520" xr:uid="{00000000-0005-0000-0000-00001F020000}"/>
    <cellStyle name="S16 16" xfId="542" xr:uid="{00000000-0005-0000-0000-000020020000}"/>
    <cellStyle name="S16 17" xfId="561" xr:uid="{00000000-0005-0000-0000-000021020000}"/>
    <cellStyle name="S16 18" xfId="591" xr:uid="{00000000-0005-0000-0000-000022020000}"/>
    <cellStyle name="S16 19" xfId="611" xr:uid="{00000000-0005-0000-0000-000023020000}"/>
    <cellStyle name="S16 2" xfId="214" xr:uid="{00000000-0005-0000-0000-000024020000}"/>
    <cellStyle name="S16 20" xfId="634" xr:uid="{00000000-0005-0000-0000-000025020000}"/>
    <cellStyle name="S16 21" xfId="656" xr:uid="{00000000-0005-0000-0000-000026020000}"/>
    <cellStyle name="S16 22" xfId="677" xr:uid="{00000000-0005-0000-0000-000027020000}"/>
    <cellStyle name="S16 23" xfId="697" xr:uid="{00000000-0005-0000-0000-000028020000}"/>
    <cellStyle name="S16 24" xfId="719" xr:uid="{00000000-0005-0000-0000-000029020000}"/>
    <cellStyle name="S16 25" xfId="738" xr:uid="{00000000-0005-0000-0000-00002A020000}"/>
    <cellStyle name="S16 26" xfId="760" xr:uid="{00000000-0005-0000-0000-00002B020000}"/>
    <cellStyle name="S16 27" xfId="781" xr:uid="{00000000-0005-0000-0000-00002C020000}"/>
    <cellStyle name="S16 28" xfId="801" xr:uid="{00000000-0005-0000-0000-00002D020000}"/>
    <cellStyle name="S16 29" xfId="820" xr:uid="{00000000-0005-0000-0000-00002E020000}"/>
    <cellStyle name="S16 3" xfId="250" xr:uid="{00000000-0005-0000-0000-00002F020000}"/>
    <cellStyle name="S16 30" xfId="839" xr:uid="{00000000-0005-0000-0000-000030020000}"/>
    <cellStyle name="S16 31" xfId="858" xr:uid="{00000000-0005-0000-0000-000031020000}"/>
    <cellStyle name="S16 32" xfId="877" xr:uid="{00000000-0005-0000-0000-000032020000}"/>
    <cellStyle name="S16 33" xfId="896" xr:uid="{00000000-0005-0000-0000-000033020000}"/>
    <cellStyle name="S16 4" xfId="271" xr:uid="{00000000-0005-0000-0000-000034020000}"/>
    <cellStyle name="S16 5" xfId="290" xr:uid="{00000000-0005-0000-0000-000035020000}"/>
    <cellStyle name="S16 6" xfId="323" xr:uid="{00000000-0005-0000-0000-000036020000}"/>
    <cellStyle name="S16 7" xfId="344" xr:uid="{00000000-0005-0000-0000-000037020000}"/>
    <cellStyle name="S16 8" xfId="363" xr:uid="{00000000-0005-0000-0000-000038020000}"/>
    <cellStyle name="S16 9" xfId="383" xr:uid="{00000000-0005-0000-0000-000039020000}"/>
    <cellStyle name="S17" xfId="18" xr:uid="{00000000-0005-0000-0000-00003A020000}"/>
    <cellStyle name="S17 10" xfId="415" xr:uid="{00000000-0005-0000-0000-00003B020000}"/>
    <cellStyle name="S17 11" xfId="434" xr:uid="{00000000-0005-0000-0000-00003C020000}"/>
    <cellStyle name="S17 12" xfId="456" xr:uid="{00000000-0005-0000-0000-00003D020000}"/>
    <cellStyle name="S17 13" xfId="475" xr:uid="{00000000-0005-0000-0000-00003E020000}"/>
    <cellStyle name="S17 14" xfId="502" xr:uid="{00000000-0005-0000-0000-00003F020000}"/>
    <cellStyle name="S17 15" xfId="521" xr:uid="{00000000-0005-0000-0000-000040020000}"/>
    <cellStyle name="S17 16" xfId="543" xr:uid="{00000000-0005-0000-0000-000041020000}"/>
    <cellStyle name="S17 17" xfId="562" xr:uid="{00000000-0005-0000-0000-000042020000}"/>
    <cellStyle name="S17 18" xfId="592" xr:uid="{00000000-0005-0000-0000-000043020000}"/>
    <cellStyle name="S17 19" xfId="612" xr:uid="{00000000-0005-0000-0000-000044020000}"/>
    <cellStyle name="S17 2" xfId="215" xr:uid="{00000000-0005-0000-0000-000045020000}"/>
    <cellStyle name="S17 20" xfId="635" xr:uid="{00000000-0005-0000-0000-000046020000}"/>
    <cellStyle name="S17 21" xfId="657" xr:uid="{00000000-0005-0000-0000-000047020000}"/>
    <cellStyle name="S17 22" xfId="678" xr:uid="{00000000-0005-0000-0000-000048020000}"/>
    <cellStyle name="S17 23" xfId="698" xr:uid="{00000000-0005-0000-0000-000049020000}"/>
    <cellStyle name="S17 24" xfId="720" xr:uid="{00000000-0005-0000-0000-00004A020000}"/>
    <cellStyle name="S17 25" xfId="739" xr:uid="{00000000-0005-0000-0000-00004B020000}"/>
    <cellStyle name="S17 26" xfId="761" xr:uid="{00000000-0005-0000-0000-00004C020000}"/>
    <cellStyle name="S17 27" xfId="782" xr:uid="{00000000-0005-0000-0000-00004D020000}"/>
    <cellStyle name="S17 28" xfId="802" xr:uid="{00000000-0005-0000-0000-00004E020000}"/>
    <cellStyle name="S17 29" xfId="821" xr:uid="{00000000-0005-0000-0000-00004F020000}"/>
    <cellStyle name="S17 3" xfId="251" xr:uid="{00000000-0005-0000-0000-000050020000}"/>
    <cellStyle name="S17 30" xfId="840" xr:uid="{00000000-0005-0000-0000-000051020000}"/>
    <cellStyle name="S17 31" xfId="859" xr:uid="{00000000-0005-0000-0000-000052020000}"/>
    <cellStyle name="S17 32" xfId="878" xr:uid="{00000000-0005-0000-0000-000053020000}"/>
    <cellStyle name="S17 33" xfId="897" xr:uid="{00000000-0005-0000-0000-000054020000}"/>
    <cellStyle name="S17 4" xfId="272" xr:uid="{00000000-0005-0000-0000-000055020000}"/>
    <cellStyle name="S17 5" xfId="291" xr:uid="{00000000-0005-0000-0000-000056020000}"/>
    <cellStyle name="S17 6" xfId="324" xr:uid="{00000000-0005-0000-0000-000057020000}"/>
    <cellStyle name="S17 7" xfId="345" xr:uid="{00000000-0005-0000-0000-000058020000}"/>
    <cellStyle name="S17 8" xfId="364" xr:uid="{00000000-0005-0000-0000-000059020000}"/>
    <cellStyle name="S17 9" xfId="384" xr:uid="{00000000-0005-0000-0000-00005A020000}"/>
    <cellStyle name="S18" xfId="30" xr:uid="{00000000-0005-0000-0000-00005B020000}"/>
    <cellStyle name="S18 10" xfId="416" xr:uid="{00000000-0005-0000-0000-00005C020000}"/>
    <cellStyle name="S18 11" xfId="435" xr:uid="{00000000-0005-0000-0000-00005D020000}"/>
    <cellStyle name="S18 12" xfId="457" xr:uid="{00000000-0005-0000-0000-00005E020000}"/>
    <cellStyle name="S18 13" xfId="476" xr:uid="{00000000-0005-0000-0000-00005F020000}"/>
    <cellStyle name="S18 14" xfId="503" xr:uid="{00000000-0005-0000-0000-000060020000}"/>
    <cellStyle name="S18 15" xfId="522" xr:uid="{00000000-0005-0000-0000-000061020000}"/>
    <cellStyle name="S18 16" xfId="544" xr:uid="{00000000-0005-0000-0000-000062020000}"/>
    <cellStyle name="S18 17" xfId="563" xr:uid="{00000000-0005-0000-0000-000063020000}"/>
    <cellStyle name="S18 18" xfId="593" xr:uid="{00000000-0005-0000-0000-000064020000}"/>
    <cellStyle name="S18 19" xfId="613" xr:uid="{00000000-0005-0000-0000-000065020000}"/>
    <cellStyle name="S18 2" xfId="216" xr:uid="{00000000-0005-0000-0000-000066020000}"/>
    <cellStyle name="S18 20" xfId="636" xr:uid="{00000000-0005-0000-0000-000067020000}"/>
    <cellStyle name="S18 21" xfId="658" xr:uid="{00000000-0005-0000-0000-000068020000}"/>
    <cellStyle name="S18 22" xfId="679" xr:uid="{00000000-0005-0000-0000-000069020000}"/>
    <cellStyle name="S18 23" xfId="699" xr:uid="{00000000-0005-0000-0000-00006A020000}"/>
    <cellStyle name="S18 24" xfId="721" xr:uid="{00000000-0005-0000-0000-00006B020000}"/>
    <cellStyle name="S18 25" xfId="740" xr:uid="{00000000-0005-0000-0000-00006C020000}"/>
    <cellStyle name="S18 26" xfId="762" xr:uid="{00000000-0005-0000-0000-00006D020000}"/>
    <cellStyle name="S18 27" xfId="783" xr:uid="{00000000-0005-0000-0000-00006E020000}"/>
    <cellStyle name="S18 28" xfId="803" xr:uid="{00000000-0005-0000-0000-00006F020000}"/>
    <cellStyle name="S18 29" xfId="822" xr:uid="{00000000-0005-0000-0000-000070020000}"/>
    <cellStyle name="S18 3" xfId="252" xr:uid="{00000000-0005-0000-0000-000071020000}"/>
    <cellStyle name="S18 30" xfId="841" xr:uid="{00000000-0005-0000-0000-000072020000}"/>
    <cellStyle name="S18 31" xfId="860" xr:uid="{00000000-0005-0000-0000-000073020000}"/>
    <cellStyle name="S18 32" xfId="879" xr:uid="{00000000-0005-0000-0000-000074020000}"/>
    <cellStyle name="S18 33" xfId="898" xr:uid="{00000000-0005-0000-0000-000075020000}"/>
    <cellStyle name="S18 4" xfId="273" xr:uid="{00000000-0005-0000-0000-000076020000}"/>
    <cellStyle name="S18 5" xfId="292" xr:uid="{00000000-0005-0000-0000-000077020000}"/>
    <cellStyle name="S18 6" xfId="325" xr:uid="{00000000-0005-0000-0000-000078020000}"/>
    <cellStyle name="S18 7" xfId="346" xr:uid="{00000000-0005-0000-0000-000079020000}"/>
    <cellStyle name="S18 8" xfId="365" xr:uid="{00000000-0005-0000-0000-00007A020000}"/>
    <cellStyle name="S18 9" xfId="385" xr:uid="{00000000-0005-0000-0000-00007B020000}"/>
    <cellStyle name="S19" xfId="31" xr:uid="{00000000-0005-0000-0000-00007C020000}"/>
    <cellStyle name="S2" xfId="32" xr:uid="{00000000-0005-0000-0000-00007D020000}"/>
    <cellStyle name="S2 10" xfId="417" xr:uid="{00000000-0005-0000-0000-00007E020000}"/>
    <cellStyle name="S2 11" xfId="436" xr:uid="{00000000-0005-0000-0000-00007F020000}"/>
    <cellStyle name="S2 12" xfId="458" xr:uid="{00000000-0005-0000-0000-000080020000}"/>
    <cellStyle name="S2 13" xfId="477" xr:uid="{00000000-0005-0000-0000-000081020000}"/>
    <cellStyle name="S2 14" xfId="504" xr:uid="{00000000-0005-0000-0000-000082020000}"/>
    <cellStyle name="S2 15" xfId="523" xr:uid="{00000000-0005-0000-0000-000083020000}"/>
    <cellStyle name="S2 16" xfId="545" xr:uid="{00000000-0005-0000-0000-000084020000}"/>
    <cellStyle name="S2 17" xfId="564" xr:uid="{00000000-0005-0000-0000-000085020000}"/>
    <cellStyle name="S2 18" xfId="594" xr:uid="{00000000-0005-0000-0000-000086020000}"/>
    <cellStyle name="S2 19" xfId="614" xr:uid="{00000000-0005-0000-0000-000087020000}"/>
    <cellStyle name="S2 2" xfId="217" xr:uid="{00000000-0005-0000-0000-000088020000}"/>
    <cellStyle name="S2 20" xfId="637" xr:uid="{00000000-0005-0000-0000-000089020000}"/>
    <cellStyle name="S2 21" xfId="659" xr:uid="{00000000-0005-0000-0000-00008A020000}"/>
    <cellStyle name="S2 22" xfId="680" xr:uid="{00000000-0005-0000-0000-00008B020000}"/>
    <cellStyle name="S2 23" xfId="700" xr:uid="{00000000-0005-0000-0000-00008C020000}"/>
    <cellStyle name="S2 24" xfId="722" xr:uid="{00000000-0005-0000-0000-00008D020000}"/>
    <cellStyle name="S2 25" xfId="741" xr:uid="{00000000-0005-0000-0000-00008E020000}"/>
    <cellStyle name="S2 26" xfId="763" xr:uid="{00000000-0005-0000-0000-00008F020000}"/>
    <cellStyle name="S2 27" xfId="784" xr:uid="{00000000-0005-0000-0000-000090020000}"/>
    <cellStyle name="S2 28" xfId="804" xr:uid="{00000000-0005-0000-0000-000091020000}"/>
    <cellStyle name="S2 29" xfId="823" xr:uid="{00000000-0005-0000-0000-000092020000}"/>
    <cellStyle name="S2 3" xfId="253" xr:uid="{00000000-0005-0000-0000-000093020000}"/>
    <cellStyle name="S2 30" xfId="842" xr:uid="{00000000-0005-0000-0000-000094020000}"/>
    <cellStyle name="S2 31" xfId="861" xr:uid="{00000000-0005-0000-0000-000095020000}"/>
    <cellStyle name="S2 32" xfId="880" xr:uid="{00000000-0005-0000-0000-000096020000}"/>
    <cellStyle name="S2 33" xfId="899" xr:uid="{00000000-0005-0000-0000-000097020000}"/>
    <cellStyle name="S2 4" xfId="274" xr:uid="{00000000-0005-0000-0000-000098020000}"/>
    <cellStyle name="S2 5" xfId="293" xr:uid="{00000000-0005-0000-0000-000099020000}"/>
    <cellStyle name="S2 6" xfId="326" xr:uid="{00000000-0005-0000-0000-00009A020000}"/>
    <cellStyle name="S2 7" xfId="347" xr:uid="{00000000-0005-0000-0000-00009B020000}"/>
    <cellStyle name="S2 8" xfId="366" xr:uid="{00000000-0005-0000-0000-00009C020000}"/>
    <cellStyle name="S2 9" xfId="386" xr:uid="{00000000-0005-0000-0000-00009D020000}"/>
    <cellStyle name="S20" xfId="33" xr:uid="{00000000-0005-0000-0000-00009E020000}"/>
    <cellStyle name="S21" xfId="34" xr:uid="{00000000-0005-0000-0000-00009F020000}"/>
    <cellStyle name="S22" xfId="35" xr:uid="{00000000-0005-0000-0000-0000A0020000}"/>
    <cellStyle name="S23" xfId="36" xr:uid="{00000000-0005-0000-0000-0000A1020000}"/>
    <cellStyle name="S3" xfId="37" xr:uid="{00000000-0005-0000-0000-0000A2020000}"/>
    <cellStyle name="S3 10" xfId="418" xr:uid="{00000000-0005-0000-0000-0000A3020000}"/>
    <cellStyle name="S3 11" xfId="437" xr:uid="{00000000-0005-0000-0000-0000A4020000}"/>
    <cellStyle name="S3 12" xfId="459" xr:uid="{00000000-0005-0000-0000-0000A5020000}"/>
    <cellStyle name="S3 13" xfId="478" xr:uid="{00000000-0005-0000-0000-0000A6020000}"/>
    <cellStyle name="S3 14" xfId="505" xr:uid="{00000000-0005-0000-0000-0000A7020000}"/>
    <cellStyle name="S3 15" xfId="524" xr:uid="{00000000-0005-0000-0000-0000A8020000}"/>
    <cellStyle name="S3 16" xfId="546" xr:uid="{00000000-0005-0000-0000-0000A9020000}"/>
    <cellStyle name="S3 17" xfId="565" xr:uid="{00000000-0005-0000-0000-0000AA020000}"/>
    <cellStyle name="S3 18" xfId="595" xr:uid="{00000000-0005-0000-0000-0000AB020000}"/>
    <cellStyle name="S3 19" xfId="615" xr:uid="{00000000-0005-0000-0000-0000AC020000}"/>
    <cellStyle name="S3 2" xfId="218" xr:uid="{00000000-0005-0000-0000-0000AD020000}"/>
    <cellStyle name="S3 20" xfId="638" xr:uid="{00000000-0005-0000-0000-0000AE020000}"/>
    <cellStyle name="S3 21" xfId="660" xr:uid="{00000000-0005-0000-0000-0000AF020000}"/>
    <cellStyle name="S3 22" xfId="681" xr:uid="{00000000-0005-0000-0000-0000B0020000}"/>
    <cellStyle name="S3 23" xfId="701" xr:uid="{00000000-0005-0000-0000-0000B1020000}"/>
    <cellStyle name="S3 24" xfId="723" xr:uid="{00000000-0005-0000-0000-0000B2020000}"/>
    <cellStyle name="S3 25" xfId="742" xr:uid="{00000000-0005-0000-0000-0000B3020000}"/>
    <cellStyle name="S3 26" xfId="764" xr:uid="{00000000-0005-0000-0000-0000B4020000}"/>
    <cellStyle name="S3 27" xfId="785" xr:uid="{00000000-0005-0000-0000-0000B5020000}"/>
    <cellStyle name="S3 28" xfId="805" xr:uid="{00000000-0005-0000-0000-0000B6020000}"/>
    <cellStyle name="S3 29" xfId="824" xr:uid="{00000000-0005-0000-0000-0000B7020000}"/>
    <cellStyle name="S3 3" xfId="254" xr:uid="{00000000-0005-0000-0000-0000B8020000}"/>
    <cellStyle name="S3 30" xfId="843" xr:uid="{00000000-0005-0000-0000-0000B9020000}"/>
    <cellStyle name="S3 31" xfId="862" xr:uid="{00000000-0005-0000-0000-0000BA020000}"/>
    <cellStyle name="S3 32" xfId="881" xr:uid="{00000000-0005-0000-0000-0000BB020000}"/>
    <cellStyle name="S3 33" xfId="900" xr:uid="{00000000-0005-0000-0000-0000BC020000}"/>
    <cellStyle name="S3 4" xfId="275" xr:uid="{00000000-0005-0000-0000-0000BD020000}"/>
    <cellStyle name="S3 5" xfId="294" xr:uid="{00000000-0005-0000-0000-0000BE020000}"/>
    <cellStyle name="S3 6" xfId="327" xr:uid="{00000000-0005-0000-0000-0000BF020000}"/>
    <cellStyle name="S3 7" xfId="348" xr:uid="{00000000-0005-0000-0000-0000C0020000}"/>
    <cellStyle name="S3 8" xfId="367" xr:uid="{00000000-0005-0000-0000-0000C1020000}"/>
    <cellStyle name="S3 9" xfId="387" xr:uid="{00000000-0005-0000-0000-0000C2020000}"/>
    <cellStyle name="S4" xfId="38" xr:uid="{00000000-0005-0000-0000-0000C3020000}"/>
    <cellStyle name="S4 10" xfId="419" xr:uid="{00000000-0005-0000-0000-0000C4020000}"/>
    <cellStyle name="S4 11" xfId="438" xr:uid="{00000000-0005-0000-0000-0000C5020000}"/>
    <cellStyle name="S4 12" xfId="460" xr:uid="{00000000-0005-0000-0000-0000C6020000}"/>
    <cellStyle name="S4 13" xfId="479" xr:uid="{00000000-0005-0000-0000-0000C7020000}"/>
    <cellStyle name="S4 14" xfId="506" xr:uid="{00000000-0005-0000-0000-0000C8020000}"/>
    <cellStyle name="S4 15" xfId="525" xr:uid="{00000000-0005-0000-0000-0000C9020000}"/>
    <cellStyle name="S4 16" xfId="547" xr:uid="{00000000-0005-0000-0000-0000CA020000}"/>
    <cellStyle name="S4 17" xfId="566" xr:uid="{00000000-0005-0000-0000-0000CB020000}"/>
    <cellStyle name="S4 18" xfId="596" xr:uid="{00000000-0005-0000-0000-0000CC020000}"/>
    <cellStyle name="S4 19" xfId="616" xr:uid="{00000000-0005-0000-0000-0000CD020000}"/>
    <cellStyle name="S4 2" xfId="219" xr:uid="{00000000-0005-0000-0000-0000CE020000}"/>
    <cellStyle name="S4 20" xfId="639" xr:uid="{00000000-0005-0000-0000-0000CF020000}"/>
    <cellStyle name="S4 21" xfId="661" xr:uid="{00000000-0005-0000-0000-0000D0020000}"/>
    <cellStyle name="S4 22" xfId="682" xr:uid="{00000000-0005-0000-0000-0000D1020000}"/>
    <cellStyle name="S4 23" xfId="702" xr:uid="{00000000-0005-0000-0000-0000D2020000}"/>
    <cellStyle name="S4 24" xfId="724" xr:uid="{00000000-0005-0000-0000-0000D3020000}"/>
    <cellStyle name="S4 25" xfId="743" xr:uid="{00000000-0005-0000-0000-0000D4020000}"/>
    <cellStyle name="S4 26" xfId="765" xr:uid="{00000000-0005-0000-0000-0000D5020000}"/>
    <cellStyle name="S4 27" xfId="786" xr:uid="{00000000-0005-0000-0000-0000D6020000}"/>
    <cellStyle name="S4 28" xfId="806" xr:uid="{00000000-0005-0000-0000-0000D7020000}"/>
    <cellStyle name="S4 29" xfId="825" xr:uid="{00000000-0005-0000-0000-0000D8020000}"/>
    <cellStyle name="S4 3" xfId="255" xr:uid="{00000000-0005-0000-0000-0000D9020000}"/>
    <cellStyle name="S4 30" xfId="844" xr:uid="{00000000-0005-0000-0000-0000DA020000}"/>
    <cellStyle name="S4 31" xfId="863" xr:uid="{00000000-0005-0000-0000-0000DB020000}"/>
    <cellStyle name="S4 32" xfId="882" xr:uid="{00000000-0005-0000-0000-0000DC020000}"/>
    <cellStyle name="S4 33" xfId="901" xr:uid="{00000000-0005-0000-0000-0000DD020000}"/>
    <cellStyle name="S4 4" xfId="276" xr:uid="{00000000-0005-0000-0000-0000DE020000}"/>
    <cellStyle name="S4 5" xfId="295" xr:uid="{00000000-0005-0000-0000-0000DF020000}"/>
    <cellStyle name="S4 6" xfId="328" xr:uid="{00000000-0005-0000-0000-0000E0020000}"/>
    <cellStyle name="S4 7" xfId="349" xr:uid="{00000000-0005-0000-0000-0000E1020000}"/>
    <cellStyle name="S4 8" xfId="368" xr:uid="{00000000-0005-0000-0000-0000E2020000}"/>
    <cellStyle name="S4 9" xfId="388" xr:uid="{00000000-0005-0000-0000-0000E3020000}"/>
    <cellStyle name="S5" xfId="39" xr:uid="{00000000-0005-0000-0000-0000E4020000}"/>
    <cellStyle name="S5 10" xfId="420" xr:uid="{00000000-0005-0000-0000-0000E5020000}"/>
    <cellStyle name="S5 11" xfId="439" xr:uid="{00000000-0005-0000-0000-0000E6020000}"/>
    <cellStyle name="S5 12" xfId="461" xr:uid="{00000000-0005-0000-0000-0000E7020000}"/>
    <cellStyle name="S5 13" xfId="480" xr:uid="{00000000-0005-0000-0000-0000E8020000}"/>
    <cellStyle name="S5 14" xfId="507" xr:uid="{00000000-0005-0000-0000-0000E9020000}"/>
    <cellStyle name="S5 15" xfId="526" xr:uid="{00000000-0005-0000-0000-0000EA020000}"/>
    <cellStyle name="S5 16" xfId="548" xr:uid="{00000000-0005-0000-0000-0000EB020000}"/>
    <cellStyle name="S5 17" xfId="567" xr:uid="{00000000-0005-0000-0000-0000EC020000}"/>
    <cellStyle name="S5 18" xfId="597" xr:uid="{00000000-0005-0000-0000-0000ED020000}"/>
    <cellStyle name="S5 19" xfId="617" xr:uid="{00000000-0005-0000-0000-0000EE020000}"/>
    <cellStyle name="S5 2" xfId="220" xr:uid="{00000000-0005-0000-0000-0000EF020000}"/>
    <cellStyle name="S5 20" xfId="640" xr:uid="{00000000-0005-0000-0000-0000F0020000}"/>
    <cellStyle name="S5 21" xfId="662" xr:uid="{00000000-0005-0000-0000-0000F1020000}"/>
    <cellStyle name="S5 22" xfId="683" xr:uid="{00000000-0005-0000-0000-0000F2020000}"/>
    <cellStyle name="S5 23" xfId="703" xr:uid="{00000000-0005-0000-0000-0000F3020000}"/>
    <cellStyle name="S5 24" xfId="725" xr:uid="{00000000-0005-0000-0000-0000F4020000}"/>
    <cellStyle name="S5 25" xfId="744" xr:uid="{00000000-0005-0000-0000-0000F5020000}"/>
    <cellStyle name="S5 26" xfId="766" xr:uid="{00000000-0005-0000-0000-0000F6020000}"/>
    <cellStyle name="S5 27" xfId="787" xr:uid="{00000000-0005-0000-0000-0000F7020000}"/>
    <cellStyle name="S5 28" xfId="807" xr:uid="{00000000-0005-0000-0000-0000F8020000}"/>
    <cellStyle name="S5 29" xfId="826" xr:uid="{00000000-0005-0000-0000-0000F9020000}"/>
    <cellStyle name="S5 3" xfId="256" xr:uid="{00000000-0005-0000-0000-0000FA020000}"/>
    <cellStyle name="S5 30" xfId="845" xr:uid="{00000000-0005-0000-0000-0000FB020000}"/>
    <cellStyle name="S5 31" xfId="864" xr:uid="{00000000-0005-0000-0000-0000FC020000}"/>
    <cellStyle name="S5 32" xfId="883" xr:uid="{00000000-0005-0000-0000-0000FD020000}"/>
    <cellStyle name="S5 33" xfId="902" xr:uid="{00000000-0005-0000-0000-0000FE020000}"/>
    <cellStyle name="S5 4" xfId="277" xr:uid="{00000000-0005-0000-0000-0000FF020000}"/>
    <cellStyle name="S5 5" xfId="296" xr:uid="{00000000-0005-0000-0000-000000030000}"/>
    <cellStyle name="S5 6" xfId="329" xr:uid="{00000000-0005-0000-0000-000001030000}"/>
    <cellStyle name="S5 7" xfId="350" xr:uid="{00000000-0005-0000-0000-000002030000}"/>
    <cellStyle name="S5 8" xfId="369" xr:uid="{00000000-0005-0000-0000-000003030000}"/>
    <cellStyle name="S5 9" xfId="389" xr:uid="{00000000-0005-0000-0000-000004030000}"/>
    <cellStyle name="S6" xfId="40" xr:uid="{00000000-0005-0000-0000-000005030000}"/>
    <cellStyle name="S6 10" xfId="421" xr:uid="{00000000-0005-0000-0000-000006030000}"/>
    <cellStyle name="S6 11" xfId="440" xr:uid="{00000000-0005-0000-0000-000007030000}"/>
    <cellStyle name="S6 12" xfId="462" xr:uid="{00000000-0005-0000-0000-000008030000}"/>
    <cellStyle name="S6 13" xfId="481" xr:uid="{00000000-0005-0000-0000-000009030000}"/>
    <cellStyle name="S6 14" xfId="508" xr:uid="{00000000-0005-0000-0000-00000A030000}"/>
    <cellStyle name="S6 15" xfId="527" xr:uid="{00000000-0005-0000-0000-00000B030000}"/>
    <cellStyle name="S6 16" xfId="549" xr:uid="{00000000-0005-0000-0000-00000C030000}"/>
    <cellStyle name="S6 17" xfId="568" xr:uid="{00000000-0005-0000-0000-00000D030000}"/>
    <cellStyle name="S6 18" xfId="598" xr:uid="{00000000-0005-0000-0000-00000E030000}"/>
    <cellStyle name="S6 19" xfId="618" xr:uid="{00000000-0005-0000-0000-00000F030000}"/>
    <cellStyle name="S6 2" xfId="221" xr:uid="{00000000-0005-0000-0000-000010030000}"/>
    <cellStyle name="S6 20" xfId="641" xr:uid="{00000000-0005-0000-0000-000011030000}"/>
    <cellStyle name="S6 21" xfId="663" xr:uid="{00000000-0005-0000-0000-000012030000}"/>
    <cellStyle name="S6 22" xfId="684" xr:uid="{00000000-0005-0000-0000-000013030000}"/>
    <cellStyle name="S6 23" xfId="704" xr:uid="{00000000-0005-0000-0000-000014030000}"/>
    <cellStyle name="S6 24" xfId="726" xr:uid="{00000000-0005-0000-0000-000015030000}"/>
    <cellStyle name="S6 25" xfId="745" xr:uid="{00000000-0005-0000-0000-000016030000}"/>
    <cellStyle name="S6 26" xfId="767" xr:uid="{00000000-0005-0000-0000-000017030000}"/>
    <cellStyle name="S6 27" xfId="788" xr:uid="{00000000-0005-0000-0000-000018030000}"/>
    <cellStyle name="S6 28" xfId="808" xr:uid="{00000000-0005-0000-0000-000019030000}"/>
    <cellStyle name="S6 29" xfId="827" xr:uid="{00000000-0005-0000-0000-00001A030000}"/>
    <cellStyle name="S6 3" xfId="257" xr:uid="{00000000-0005-0000-0000-00001B030000}"/>
    <cellStyle name="S6 30" xfId="846" xr:uid="{00000000-0005-0000-0000-00001C030000}"/>
    <cellStyle name="S6 31" xfId="865" xr:uid="{00000000-0005-0000-0000-00001D030000}"/>
    <cellStyle name="S6 32" xfId="884" xr:uid="{00000000-0005-0000-0000-00001E030000}"/>
    <cellStyle name="S6 33" xfId="903" xr:uid="{00000000-0005-0000-0000-00001F030000}"/>
    <cellStyle name="S6 4" xfId="278" xr:uid="{00000000-0005-0000-0000-000020030000}"/>
    <cellStyle name="S6 5" xfId="297" xr:uid="{00000000-0005-0000-0000-000021030000}"/>
    <cellStyle name="S6 6" xfId="330" xr:uid="{00000000-0005-0000-0000-000022030000}"/>
    <cellStyle name="S6 7" xfId="351" xr:uid="{00000000-0005-0000-0000-000023030000}"/>
    <cellStyle name="S6 8" xfId="370" xr:uid="{00000000-0005-0000-0000-000024030000}"/>
    <cellStyle name="S6 9" xfId="390" xr:uid="{00000000-0005-0000-0000-000025030000}"/>
    <cellStyle name="S7" xfId="41" xr:uid="{00000000-0005-0000-0000-000026030000}"/>
    <cellStyle name="S7 10" xfId="422" xr:uid="{00000000-0005-0000-0000-000027030000}"/>
    <cellStyle name="S7 11" xfId="441" xr:uid="{00000000-0005-0000-0000-000028030000}"/>
    <cellStyle name="S7 12" xfId="463" xr:uid="{00000000-0005-0000-0000-000029030000}"/>
    <cellStyle name="S7 13" xfId="482" xr:uid="{00000000-0005-0000-0000-00002A030000}"/>
    <cellStyle name="S7 14" xfId="509" xr:uid="{00000000-0005-0000-0000-00002B030000}"/>
    <cellStyle name="S7 15" xfId="528" xr:uid="{00000000-0005-0000-0000-00002C030000}"/>
    <cellStyle name="S7 16" xfId="550" xr:uid="{00000000-0005-0000-0000-00002D030000}"/>
    <cellStyle name="S7 17" xfId="569" xr:uid="{00000000-0005-0000-0000-00002E030000}"/>
    <cellStyle name="S7 18" xfId="599" xr:uid="{00000000-0005-0000-0000-00002F030000}"/>
    <cellStyle name="S7 19" xfId="619" xr:uid="{00000000-0005-0000-0000-000030030000}"/>
    <cellStyle name="S7 2" xfId="222" xr:uid="{00000000-0005-0000-0000-000031030000}"/>
    <cellStyle name="S7 20" xfId="642" xr:uid="{00000000-0005-0000-0000-000032030000}"/>
    <cellStyle name="S7 21" xfId="664" xr:uid="{00000000-0005-0000-0000-000033030000}"/>
    <cellStyle name="S7 22" xfId="685" xr:uid="{00000000-0005-0000-0000-000034030000}"/>
    <cellStyle name="S7 23" xfId="705" xr:uid="{00000000-0005-0000-0000-000035030000}"/>
    <cellStyle name="S7 24" xfId="727" xr:uid="{00000000-0005-0000-0000-000036030000}"/>
    <cellStyle name="S7 25" xfId="746" xr:uid="{00000000-0005-0000-0000-000037030000}"/>
    <cellStyle name="S7 26" xfId="768" xr:uid="{00000000-0005-0000-0000-000038030000}"/>
    <cellStyle name="S7 27" xfId="789" xr:uid="{00000000-0005-0000-0000-000039030000}"/>
    <cellStyle name="S7 28" xfId="809" xr:uid="{00000000-0005-0000-0000-00003A030000}"/>
    <cellStyle name="S7 29" xfId="828" xr:uid="{00000000-0005-0000-0000-00003B030000}"/>
    <cellStyle name="S7 3" xfId="258" xr:uid="{00000000-0005-0000-0000-00003C030000}"/>
    <cellStyle name="S7 30" xfId="847" xr:uid="{00000000-0005-0000-0000-00003D030000}"/>
    <cellStyle name="S7 31" xfId="866" xr:uid="{00000000-0005-0000-0000-00003E030000}"/>
    <cellStyle name="S7 32" xfId="885" xr:uid="{00000000-0005-0000-0000-00003F030000}"/>
    <cellStyle name="S7 33" xfId="904" xr:uid="{00000000-0005-0000-0000-000040030000}"/>
    <cellStyle name="S7 4" xfId="279" xr:uid="{00000000-0005-0000-0000-000041030000}"/>
    <cellStyle name="S7 5" xfId="298" xr:uid="{00000000-0005-0000-0000-000042030000}"/>
    <cellStyle name="S7 6" xfId="331" xr:uid="{00000000-0005-0000-0000-000043030000}"/>
    <cellStyle name="S7 7" xfId="352" xr:uid="{00000000-0005-0000-0000-000044030000}"/>
    <cellStyle name="S7 8" xfId="371" xr:uid="{00000000-0005-0000-0000-000045030000}"/>
    <cellStyle name="S7 9" xfId="391" xr:uid="{00000000-0005-0000-0000-000046030000}"/>
    <cellStyle name="S8" xfId="42" xr:uid="{00000000-0005-0000-0000-000047030000}"/>
    <cellStyle name="S8 10" xfId="423" xr:uid="{00000000-0005-0000-0000-000048030000}"/>
    <cellStyle name="S8 11" xfId="442" xr:uid="{00000000-0005-0000-0000-000049030000}"/>
    <cellStyle name="S8 12" xfId="464" xr:uid="{00000000-0005-0000-0000-00004A030000}"/>
    <cellStyle name="S8 13" xfId="483" xr:uid="{00000000-0005-0000-0000-00004B030000}"/>
    <cellStyle name="S8 14" xfId="510" xr:uid="{00000000-0005-0000-0000-00004C030000}"/>
    <cellStyle name="S8 15" xfId="529" xr:uid="{00000000-0005-0000-0000-00004D030000}"/>
    <cellStyle name="S8 16" xfId="551" xr:uid="{00000000-0005-0000-0000-00004E030000}"/>
    <cellStyle name="S8 17" xfId="570" xr:uid="{00000000-0005-0000-0000-00004F030000}"/>
    <cellStyle name="S8 18" xfId="600" xr:uid="{00000000-0005-0000-0000-000050030000}"/>
    <cellStyle name="S8 19" xfId="620" xr:uid="{00000000-0005-0000-0000-000051030000}"/>
    <cellStyle name="S8 2" xfId="223" xr:uid="{00000000-0005-0000-0000-000052030000}"/>
    <cellStyle name="S8 20" xfId="643" xr:uid="{00000000-0005-0000-0000-000053030000}"/>
    <cellStyle name="S8 21" xfId="665" xr:uid="{00000000-0005-0000-0000-000054030000}"/>
    <cellStyle name="S8 22" xfId="686" xr:uid="{00000000-0005-0000-0000-000055030000}"/>
    <cellStyle name="S8 23" xfId="706" xr:uid="{00000000-0005-0000-0000-000056030000}"/>
    <cellStyle name="S8 24" xfId="728" xr:uid="{00000000-0005-0000-0000-000057030000}"/>
    <cellStyle name="S8 25" xfId="747" xr:uid="{00000000-0005-0000-0000-000058030000}"/>
    <cellStyle name="S8 26" xfId="769" xr:uid="{00000000-0005-0000-0000-000059030000}"/>
    <cellStyle name="S8 27" xfId="790" xr:uid="{00000000-0005-0000-0000-00005A030000}"/>
    <cellStyle name="S8 28" xfId="810" xr:uid="{00000000-0005-0000-0000-00005B030000}"/>
    <cellStyle name="S8 29" xfId="829" xr:uid="{00000000-0005-0000-0000-00005C030000}"/>
    <cellStyle name="S8 3" xfId="259" xr:uid="{00000000-0005-0000-0000-00005D030000}"/>
    <cellStyle name="S8 30" xfId="848" xr:uid="{00000000-0005-0000-0000-00005E030000}"/>
    <cellStyle name="S8 31" xfId="867" xr:uid="{00000000-0005-0000-0000-00005F030000}"/>
    <cellStyle name="S8 32" xfId="886" xr:uid="{00000000-0005-0000-0000-000060030000}"/>
    <cellStyle name="S8 33" xfId="905" xr:uid="{00000000-0005-0000-0000-000061030000}"/>
    <cellStyle name="S8 4" xfId="280" xr:uid="{00000000-0005-0000-0000-000062030000}"/>
    <cellStyle name="S8 5" xfId="299" xr:uid="{00000000-0005-0000-0000-000063030000}"/>
    <cellStyle name="S8 6" xfId="332" xr:uid="{00000000-0005-0000-0000-000064030000}"/>
    <cellStyle name="S8 7" xfId="353" xr:uid="{00000000-0005-0000-0000-000065030000}"/>
    <cellStyle name="S8 8" xfId="372" xr:uid="{00000000-0005-0000-0000-000066030000}"/>
    <cellStyle name="S8 9" xfId="392" xr:uid="{00000000-0005-0000-0000-000067030000}"/>
    <cellStyle name="S9" xfId="43" xr:uid="{00000000-0005-0000-0000-000068030000}"/>
    <cellStyle name="S9 10" xfId="424" xr:uid="{00000000-0005-0000-0000-000069030000}"/>
    <cellStyle name="S9 11" xfId="443" xr:uid="{00000000-0005-0000-0000-00006A030000}"/>
    <cellStyle name="S9 12" xfId="465" xr:uid="{00000000-0005-0000-0000-00006B030000}"/>
    <cellStyle name="S9 13" xfId="484" xr:uid="{00000000-0005-0000-0000-00006C030000}"/>
    <cellStyle name="S9 14" xfId="511" xr:uid="{00000000-0005-0000-0000-00006D030000}"/>
    <cellStyle name="S9 15" xfId="530" xr:uid="{00000000-0005-0000-0000-00006E030000}"/>
    <cellStyle name="S9 16" xfId="552" xr:uid="{00000000-0005-0000-0000-00006F030000}"/>
    <cellStyle name="S9 17" xfId="571" xr:uid="{00000000-0005-0000-0000-000070030000}"/>
    <cellStyle name="S9 18" xfId="601" xr:uid="{00000000-0005-0000-0000-000071030000}"/>
    <cellStyle name="S9 19" xfId="621" xr:uid="{00000000-0005-0000-0000-000072030000}"/>
    <cellStyle name="S9 2" xfId="224" xr:uid="{00000000-0005-0000-0000-000073030000}"/>
    <cellStyle name="S9 20" xfId="644" xr:uid="{00000000-0005-0000-0000-000074030000}"/>
    <cellStyle name="S9 21" xfId="666" xr:uid="{00000000-0005-0000-0000-000075030000}"/>
    <cellStyle name="S9 22" xfId="687" xr:uid="{00000000-0005-0000-0000-000076030000}"/>
    <cellStyle name="S9 23" xfId="707" xr:uid="{00000000-0005-0000-0000-000077030000}"/>
    <cellStyle name="S9 24" xfId="729" xr:uid="{00000000-0005-0000-0000-000078030000}"/>
    <cellStyle name="S9 25" xfId="748" xr:uid="{00000000-0005-0000-0000-000079030000}"/>
    <cellStyle name="S9 26" xfId="770" xr:uid="{00000000-0005-0000-0000-00007A030000}"/>
    <cellStyle name="S9 27" xfId="791" xr:uid="{00000000-0005-0000-0000-00007B030000}"/>
    <cellStyle name="S9 28" xfId="811" xr:uid="{00000000-0005-0000-0000-00007C030000}"/>
    <cellStyle name="S9 29" xfId="830" xr:uid="{00000000-0005-0000-0000-00007D030000}"/>
    <cellStyle name="S9 3" xfId="260" xr:uid="{00000000-0005-0000-0000-00007E030000}"/>
    <cellStyle name="S9 30" xfId="849" xr:uid="{00000000-0005-0000-0000-00007F030000}"/>
    <cellStyle name="S9 31" xfId="868" xr:uid="{00000000-0005-0000-0000-000080030000}"/>
    <cellStyle name="S9 32" xfId="887" xr:uid="{00000000-0005-0000-0000-000081030000}"/>
    <cellStyle name="S9 33" xfId="906" xr:uid="{00000000-0005-0000-0000-000082030000}"/>
    <cellStyle name="S9 4" xfId="281" xr:uid="{00000000-0005-0000-0000-000083030000}"/>
    <cellStyle name="S9 5" xfId="300" xr:uid="{00000000-0005-0000-0000-000084030000}"/>
    <cellStyle name="S9 6" xfId="333" xr:uid="{00000000-0005-0000-0000-000085030000}"/>
    <cellStyle name="S9 7" xfId="354" xr:uid="{00000000-0005-0000-0000-000086030000}"/>
    <cellStyle name="S9 8" xfId="373" xr:uid="{00000000-0005-0000-0000-000087030000}"/>
    <cellStyle name="S9 9" xfId="393" xr:uid="{00000000-0005-0000-0000-000088030000}"/>
    <cellStyle name="Walutowy" xfId="1" builtinId="4"/>
    <cellStyle name="Walutowy 2 2" xfId="7" xr:uid="{00000000-0005-0000-0000-00008A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Q136"/>
  <sheetViews>
    <sheetView tabSelected="1" view="pageLayout" topLeftCell="A101" zoomScaleNormal="110" workbookViewId="0">
      <selection activeCell="I104" sqref="I104"/>
    </sheetView>
  </sheetViews>
  <sheetFormatPr defaultRowHeight="14.25"/>
  <cols>
    <col min="1" max="1" width="4" style="1" customWidth="1"/>
    <col min="2" max="2" width="26.25" style="5" customWidth="1"/>
    <col min="3" max="3" width="23" style="6" customWidth="1"/>
    <col min="4" max="4" width="21.25" style="1" customWidth="1"/>
    <col min="5" max="5" width="10.375" style="7" customWidth="1"/>
    <col min="6" max="6" width="9.25" style="1" customWidth="1"/>
    <col min="7" max="7" width="10.375" style="11" customWidth="1"/>
    <col min="8" max="8" width="17.5" style="1" customWidth="1"/>
    <col min="9" max="9" width="11.875" style="14" customWidth="1"/>
    <col min="10" max="10" width="6.625" style="8" customWidth="1"/>
    <col min="11" max="11" width="7.875" style="9" customWidth="1"/>
    <col min="12" max="13" width="13.125" style="17" customWidth="1"/>
    <col min="14" max="14" width="10.125" style="12" customWidth="1"/>
    <col min="15" max="15" width="13.125" bestFit="1" customWidth="1"/>
    <col min="16" max="16" width="12" bestFit="1" customWidth="1"/>
  </cols>
  <sheetData>
    <row r="1" spans="1:15" s="260" customFormat="1" ht="46.5" customHeight="1" thickBot="1">
      <c r="A1" s="292" t="s">
        <v>0</v>
      </c>
      <c r="B1" s="293" t="s">
        <v>49</v>
      </c>
      <c r="C1" s="293" t="s">
        <v>50</v>
      </c>
      <c r="D1" s="293" t="s">
        <v>7</v>
      </c>
      <c r="E1" s="293" t="s">
        <v>51</v>
      </c>
      <c r="F1" s="18" t="s">
        <v>188</v>
      </c>
      <c r="G1" s="293" t="s">
        <v>1</v>
      </c>
      <c r="H1" s="293" t="s">
        <v>265</v>
      </c>
      <c r="I1" s="294" t="s">
        <v>2</v>
      </c>
      <c r="J1" s="293" t="s">
        <v>3</v>
      </c>
      <c r="K1" s="293" t="s">
        <v>4</v>
      </c>
      <c r="L1" s="295" t="s">
        <v>5</v>
      </c>
      <c r="M1" s="295" t="s">
        <v>6</v>
      </c>
      <c r="N1" s="335" t="s">
        <v>8</v>
      </c>
    </row>
    <row r="2" spans="1:15" s="260" customFormat="1" ht="17.25" thickBot="1">
      <c r="A2" s="296" t="s">
        <v>35</v>
      </c>
      <c r="B2" s="297" t="s">
        <v>36</v>
      </c>
      <c r="C2" s="296" t="s">
        <v>37</v>
      </c>
      <c r="D2" s="297" t="s">
        <v>38</v>
      </c>
      <c r="E2" s="296" t="s">
        <v>39</v>
      </c>
      <c r="F2" s="297" t="s">
        <v>40</v>
      </c>
      <c r="G2" s="296" t="s">
        <v>41</v>
      </c>
      <c r="H2" s="297" t="s">
        <v>42</v>
      </c>
      <c r="I2" s="298" t="s">
        <v>43</v>
      </c>
      <c r="J2" s="297" t="s">
        <v>44</v>
      </c>
      <c r="K2" s="296" t="s">
        <v>45</v>
      </c>
      <c r="L2" s="299" t="s">
        <v>46</v>
      </c>
      <c r="M2" s="300" t="s">
        <v>47</v>
      </c>
      <c r="N2" s="336" t="s">
        <v>48</v>
      </c>
    </row>
    <row r="3" spans="1:15" s="260" customFormat="1" ht="16.5">
      <c r="A3" s="301" t="s">
        <v>10</v>
      </c>
      <c r="B3" s="302"/>
      <c r="C3" s="303" t="s">
        <v>60</v>
      </c>
      <c r="D3" s="303"/>
      <c r="E3" s="303"/>
      <c r="F3" s="303"/>
      <c r="G3" s="304"/>
      <c r="H3" s="305"/>
      <c r="I3" s="306"/>
      <c r="J3" s="303"/>
      <c r="K3" s="303"/>
      <c r="L3" s="307"/>
      <c r="M3" s="307"/>
      <c r="N3" s="308"/>
    </row>
    <row r="4" spans="1:15" s="260" customFormat="1" ht="25.5">
      <c r="A4" s="309">
        <v>1</v>
      </c>
      <c r="B4" s="20" t="s">
        <v>52</v>
      </c>
      <c r="C4" s="20" t="s">
        <v>53</v>
      </c>
      <c r="D4" s="20" t="s">
        <v>54</v>
      </c>
      <c r="E4" s="21" t="s">
        <v>55</v>
      </c>
      <c r="F4" s="29" t="s">
        <v>282</v>
      </c>
      <c r="G4" s="22"/>
      <c r="H4" s="230"/>
      <c r="I4" s="23"/>
      <c r="J4" s="286">
        <v>0.08</v>
      </c>
      <c r="K4" s="258">
        <f t="shared" ref="K4" si="0">ROUND(I4*(1+J4),2)</f>
        <v>0</v>
      </c>
      <c r="L4" s="259">
        <f>ROUND(G4*I4,2)</f>
        <v>0</v>
      </c>
      <c r="M4" s="259">
        <f t="shared" ref="M4" si="1">ROUND(L4*(1+J4),2)</f>
        <v>0</v>
      </c>
      <c r="N4" s="337"/>
    </row>
    <row r="5" spans="1:15" s="260" customFormat="1" ht="16.5">
      <c r="A5" s="309">
        <v>2</v>
      </c>
      <c r="B5" s="20" t="s">
        <v>52</v>
      </c>
      <c r="C5" s="20" t="s">
        <v>53</v>
      </c>
      <c r="D5" s="20" t="s">
        <v>54</v>
      </c>
      <c r="E5" s="21" t="s">
        <v>56</v>
      </c>
      <c r="F5" s="29" t="s">
        <v>283</v>
      </c>
      <c r="G5" s="22"/>
      <c r="H5" s="230"/>
      <c r="I5" s="23"/>
      <c r="J5" s="286">
        <v>0.08</v>
      </c>
      <c r="K5" s="258">
        <f t="shared" ref="K5:K6" si="2">ROUND(I5*(1+J5),2)</f>
        <v>0</v>
      </c>
      <c r="L5" s="259">
        <f t="shared" ref="L5:L6" si="3">ROUND(G5*I5,2)</f>
        <v>0</v>
      </c>
      <c r="M5" s="259">
        <f t="shared" ref="M5:M6" si="4">ROUND(L5*(1+J5),2)</f>
        <v>0</v>
      </c>
      <c r="N5" s="337"/>
      <c r="O5" s="261"/>
    </row>
    <row r="6" spans="1:15" s="260" customFormat="1" ht="16.5">
      <c r="A6" s="309">
        <v>3</v>
      </c>
      <c r="B6" s="20" t="s">
        <v>57</v>
      </c>
      <c r="C6" s="20" t="s">
        <v>58</v>
      </c>
      <c r="D6" s="20" t="s">
        <v>59</v>
      </c>
      <c r="E6" s="21" t="s">
        <v>56</v>
      </c>
      <c r="F6" s="29" t="s">
        <v>283</v>
      </c>
      <c r="G6" s="22"/>
      <c r="H6" s="230"/>
      <c r="I6" s="23"/>
      <c r="J6" s="286">
        <v>0.08</v>
      </c>
      <c r="K6" s="258">
        <f t="shared" si="2"/>
        <v>0</v>
      </c>
      <c r="L6" s="259">
        <f t="shared" si="3"/>
        <v>0</v>
      </c>
      <c r="M6" s="259">
        <f t="shared" si="4"/>
        <v>0</v>
      </c>
      <c r="N6" s="337"/>
      <c r="O6" s="261"/>
    </row>
    <row r="7" spans="1:15" s="260" customFormat="1" ht="16.5">
      <c r="A7" s="263"/>
      <c r="B7" s="264" t="s">
        <v>10</v>
      </c>
      <c r="C7" s="265" t="s">
        <v>9</v>
      </c>
      <c r="D7" s="266"/>
      <c r="E7" s="266"/>
      <c r="F7" s="266"/>
      <c r="G7" s="266"/>
      <c r="H7" s="267"/>
      <c r="I7" s="268"/>
      <c r="J7" s="266"/>
      <c r="K7" s="266"/>
      <c r="L7" s="269">
        <f>SUM(L4:L6)</f>
        <v>0</v>
      </c>
      <c r="M7" s="287">
        <f>SUM(M4:M6)</f>
        <v>0</v>
      </c>
      <c r="N7" s="288"/>
    </row>
    <row r="8" spans="1:15" s="260" customFormat="1" ht="16.5">
      <c r="A8" s="279" t="s">
        <v>11</v>
      </c>
      <c r="B8" s="280"/>
      <c r="C8" s="281" t="s">
        <v>119</v>
      </c>
      <c r="D8" s="281"/>
      <c r="E8" s="281"/>
      <c r="F8" s="281"/>
      <c r="G8" s="281"/>
      <c r="H8" s="282"/>
      <c r="I8" s="283"/>
      <c r="J8" s="281"/>
      <c r="K8" s="281"/>
      <c r="L8" s="284"/>
      <c r="M8" s="284"/>
      <c r="N8" s="285"/>
    </row>
    <row r="9" spans="1:15" s="260" customFormat="1" ht="100.15" customHeight="1">
      <c r="A9" s="149">
        <v>1</v>
      </c>
      <c r="B9" s="144" t="s">
        <v>115</v>
      </c>
      <c r="C9" s="144" t="s">
        <v>116</v>
      </c>
      <c r="D9" s="144" t="s">
        <v>117</v>
      </c>
      <c r="E9" s="150" t="s">
        <v>118</v>
      </c>
      <c r="F9" s="127" t="s">
        <v>284</v>
      </c>
      <c r="G9" s="172"/>
      <c r="H9" s="231"/>
      <c r="I9" s="157"/>
      <c r="J9" s="286">
        <v>0.23</v>
      </c>
      <c r="K9" s="258">
        <f t="shared" ref="K9:K10" si="5">ROUND(I9*(1+J9),2)</f>
        <v>0</v>
      </c>
      <c r="L9" s="259">
        <f t="shared" ref="L9:L10" si="6">ROUND(G9*I9,2)</f>
        <v>0</v>
      </c>
      <c r="M9" s="259">
        <f t="shared" ref="M9:M10" si="7">ROUND(L9*(1+J9),2)</f>
        <v>0</v>
      </c>
      <c r="N9" s="337"/>
    </row>
    <row r="10" spans="1:15" s="260" customFormat="1" ht="75.599999999999994" customHeight="1">
      <c r="A10" s="24">
        <v>2</v>
      </c>
      <c r="B10" s="25" t="s">
        <v>61</v>
      </c>
      <c r="C10" s="25" t="s">
        <v>62</v>
      </c>
      <c r="D10" s="25" t="s">
        <v>63</v>
      </c>
      <c r="E10" s="77" t="s">
        <v>64</v>
      </c>
      <c r="F10" s="95" t="s">
        <v>285</v>
      </c>
      <c r="G10" s="39"/>
      <c r="H10" s="232"/>
      <c r="I10" s="26"/>
      <c r="J10" s="310">
        <v>0.08</v>
      </c>
      <c r="K10" s="258">
        <f t="shared" si="5"/>
        <v>0</v>
      </c>
      <c r="L10" s="259">
        <f t="shared" si="6"/>
        <v>0</v>
      </c>
      <c r="M10" s="259">
        <f t="shared" si="7"/>
        <v>0</v>
      </c>
      <c r="N10" s="338"/>
    </row>
    <row r="11" spans="1:15" s="260" customFormat="1" ht="16.5">
      <c r="A11" s="263"/>
      <c r="B11" s="264" t="s">
        <v>11</v>
      </c>
      <c r="C11" s="265" t="s">
        <v>9</v>
      </c>
      <c r="D11" s="266"/>
      <c r="E11" s="266"/>
      <c r="F11" s="266"/>
      <c r="G11" s="266"/>
      <c r="H11" s="267"/>
      <c r="I11" s="268"/>
      <c r="J11" s="266"/>
      <c r="K11" s="266"/>
      <c r="L11" s="269">
        <f>SUM(L9:L10)</f>
        <v>0</v>
      </c>
      <c r="M11" s="287">
        <f>SUM(M9:M10)</f>
        <v>0</v>
      </c>
      <c r="N11" s="288"/>
    </row>
    <row r="12" spans="1:15" s="260" customFormat="1" ht="16.5">
      <c r="A12" s="279" t="s">
        <v>12</v>
      </c>
      <c r="B12" s="280"/>
      <c r="C12" s="281" t="s">
        <v>71</v>
      </c>
      <c r="D12" s="281"/>
      <c r="E12" s="281"/>
      <c r="F12" s="281"/>
      <c r="G12" s="281"/>
      <c r="H12" s="282"/>
      <c r="I12" s="283"/>
      <c r="J12" s="281"/>
      <c r="K12" s="281"/>
      <c r="L12" s="284"/>
      <c r="M12" s="284"/>
      <c r="N12" s="285"/>
    </row>
    <row r="13" spans="1:15" s="260" customFormat="1" ht="46.15" customHeight="1">
      <c r="A13" s="257">
        <v>1</v>
      </c>
      <c r="B13" s="221" t="s">
        <v>65</v>
      </c>
      <c r="C13" s="221" t="s">
        <v>66</v>
      </c>
      <c r="D13" s="221" t="s">
        <v>67</v>
      </c>
      <c r="E13" s="222" t="s">
        <v>68</v>
      </c>
      <c r="F13" s="223" t="s">
        <v>286</v>
      </c>
      <c r="G13" s="28"/>
      <c r="H13" s="233"/>
      <c r="I13" s="256"/>
      <c r="J13" s="27">
        <v>0.23</v>
      </c>
      <c r="K13" s="258">
        <f t="shared" ref="K13" si="8">ROUND(I13*(1+J13),2)</f>
        <v>0</v>
      </c>
      <c r="L13" s="259">
        <f t="shared" ref="L13" si="9">ROUND(G13*I13,2)</f>
        <v>0</v>
      </c>
      <c r="M13" s="259">
        <f t="shared" ref="M13" si="10">ROUND(L13*(1+J13),2)</f>
        <v>0</v>
      </c>
      <c r="N13" s="337"/>
      <c r="O13" s="261"/>
    </row>
    <row r="14" spans="1:15" s="260" customFormat="1" ht="46.9" customHeight="1">
      <c r="A14" s="257">
        <v>2</v>
      </c>
      <c r="B14" s="221" t="s">
        <v>65</v>
      </c>
      <c r="C14" s="221" t="s">
        <v>66</v>
      </c>
      <c r="D14" s="221" t="s">
        <v>67</v>
      </c>
      <c r="E14" s="222" t="s">
        <v>210</v>
      </c>
      <c r="F14" s="223" t="s">
        <v>287</v>
      </c>
      <c r="G14" s="28"/>
      <c r="H14" s="233"/>
      <c r="I14" s="89"/>
      <c r="J14" s="27">
        <v>0.23</v>
      </c>
      <c r="K14" s="258">
        <f t="shared" ref="K14:K18" si="11">ROUND(I14*(1+J14),2)</f>
        <v>0</v>
      </c>
      <c r="L14" s="259">
        <f t="shared" ref="L14:L18" si="12">ROUND(G14*I14,2)</f>
        <v>0</v>
      </c>
      <c r="M14" s="259">
        <f t="shared" ref="M14:M18" si="13">ROUND(L14*(1+J14),2)</f>
        <v>0</v>
      </c>
      <c r="N14" s="337"/>
      <c r="O14" s="261"/>
    </row>
    <row r="15" spans="1:15" s="260" customFormat="1" ht="165.75">
      <c r="A15" s="257">
        <v>3</v>
      </c>
      <c r="B15" s="221" t="s">
        <v>69</v>
      </c>
      <c r="C15" s="262" t="s">
        <v>252</v>
      </c>
      <c r="D15" s="221" t="s">
        <v>70</v>
      </c>
      <c r="E15" s="222" t="s">
        <v>68</v>
      </c>
      <c r="F15" s="223" t="s">
        <v>288</v>
      </c>
      <c r="G15" s="28"/>
      <c r="H15" s="234"/>
      <c r="I15" s="89"/>
      <c r="J15" s="27">
        <v>0.08</v>
      </c>
      <c r="K15" s="258">
        <f t="shared" si="11"/>
        <v>0</v>
      </c>
      <c r="L15" s="259">
        <f t="shared" si="12"/>
        <v>0</v>
      </c>
      <c r="M15" s="259">
        <f t="shared" si="13"/>
        <v>0</v>
      </c>
      <c r="N15" s="337"/>
      <c r="O15" s="261"/>
    </row>
    <row r="16" spans="1:15" s="260" customFormat="1" ht="165.75">
      <c r="A16" s="257">
        <v>4</v>
      </c>
      <c r="B16" s="221" t="s">
        <v>69</v>
      </c>
      <c r="C16" s="262" t="s">
        <v>253</v>
      </c>
      <c r="D16" s="221" t="s">
        <v>70</v>
      </c>
      <c r="E16" s="222" t="s">
        <v>243</v>
      </c>
      <c r="F16" s="223" t="s">
        <v>289</v>
      </c>
      <c r="G16" s="28"/>
      <c r="H16" s="233"/>
      <c r="I16" s="89"/>
      <c r="J16" s="27">
        <v>0.08</v>
      </c>
      <c r="K16" s="258">
        <f t="shared" si="11"/>
        <v>0</v>
      </c>
      <c r="L16" s="259">
        <f t="shared" si="12"/>
        <v>0</v>
      </c>
      <c r="M16" s="259">
        <f t="shared" si="13"/>
        <v>0</v>
      </c>
      <c r="N16" s="337"/>
      <c r="O16" s="261"/>
    </row>
    <row r="17" spans="1:15" s="260" customFormat="1" ht="165.75">
      <c r="A17" s="257">
        <v>5</v>
      </c>
      <c r="B17" s="221" t="s">
        <v>69</v>
      </c>
      <c r="C17" s="262" t="s">
        <v>254</v>
      </c>
      <c r="D17" s="221" t="s">
        <v>70</v>
      </c>
      <c r="E17" s="222" t="s">
        <v>68</v>
      </c>
      <c r="F17" s="223" t="s">
        <v>290</v>
      </c>
      <c r="G17" s="28"/>
      <c r="H17" s="233"/>
      <c r="I17" s="89"/>
      <c r="J17" s="27">
        <v>0.08</v>
      </c>
      <c r="K17" s="258">
        <f t="shared" si="11"/>
        <v>0</v>
      </c>
      <c r="L17" s="259">
        <f t="shared" si="12"/>
        <v>0</v>
      </c>
      <c r="M17" s="259">
        <f t="shared" si="13"/>
        <v>0</v>
      </c>
      <c r="N17" s="337"/>
      <c r="O17" s="261"/>
    </row>
    <row r="18" spans="1:15" s="260" customFormat="1" ht="165.75">
      <c r="A18" s="257">
        <v>6</v>
      </c>
      <c r="B18" s="221" t="s">
        <v>241</v>
      </c>
      <c r="C18" s="262" t="s">
        <v>254</v>
      </c>
      <c r="D18" s="221" t="s">
        <v>70</v>
      </c>
      <c r="E18" s="222" t="s">
        <v>242</v>
      </c>
      <c r="F18" s="223" t="s">
        <v>291</v>
      </c>
      <c r="G18" s="28"/>
      <c r="H18" s="233"/>
      <c r="I18" s="89"/>
      <c r="J18" s="27"/>
      <c r="K18" s="258">
        <f t="shared" si="11"/>
        <v>0</v>
      </c>
      <c r="L18" s="259">
        <f t="shared" si="12"/>
        <v>0</v>
      </c>
      <c r="M18" s="259">
        <f t="shared" si="13"/>
        <v>0</v>
      </c>
      <c r="N18" s="337"/>
      <c r="O18" s="261"/>
    </row>
    <row r="19" spans="1:15" s="260" customFormat="1" ht="16.5">
      <c r="A19" s="263"/>
      <c r="B19" s="264" t="s">
        <v>12</v>
      </c>
      <c r="C19" s="265" t="s">
        <v>9</v>
      </c>
      <c r="D19" s="266"/>
      <c r="E19" s="266"/>
      <c r="F19" s="266"/>
      <c r="G19" s="266"/>
      <c r="H19" s="267"/>
      <c r="I19" s="268"/>
      <c r="J19" s="266"/>
      <c r="K19" s="266"/>
      <c r="L19" s="269">
        <f>SUM(L13:L18)</f>
        <v>0</v>
      </c>
      <c r="M19" s="269">
        <f>SUM(M13:M18)</f>
        <v>0</v>
      </c>
      <c r="N19" s="270"/>
    </row>
    <row r="20" spans="1:15" s="260" customFormat="1" ht="34.5" customHeight="1">
      <c r="A20" s="271" t="s">
        <v>250</v>
      </c>
      <c r="B20" s="272"/>
      <c r="C20" s="273"/>
      <c r="D20" s="274"/>
      <c r="E20" s="274"/>
      <c r="F20" s="274"/>
      <c r="G20" s="274"/>
      <c r="H20" s="274"/>
      <c r="I20" s="275"/>
      <c r="J20" s="274"/>
      <c r="K20" s="274"/>
      <c r="L20" s="276"/>
      <c r="M20" s="276"/>
      <c r="N20" s="277"/>
    </row>
    <row r="21" spans="1:15" s="260" customFormat="1" ht="16.5" customHeight="1">
      <c r="A21" s="278"/>
      <c r="B21" s="272"/>
      <c r="C21" s="273"/>
      <c r="D21" s="274"/>
      <c r="E21" s="274"/>
      <c r="F21" s="274"/>
      <c r="G21" s="274"/>
      <c r="H21" s="274"/>
      <c r="I21" s="275"/>
      <c r="J21" s="274"/>
      <c r="K21" s="274"/>
      <c r="L21" s="276"/>
      <c r="M21" s="276"/>
      <c r="N21" s="277"/>
    </row>
    <row r="22" spans="1:15" s="260" customFormat="1" ht="16.5">
      <c r="A22" s="279" t="s">
        <v>13</v>
      </c>
      <c r="B22" s="280"/>
      <c r="C22" s="281" t="s">
        <v>216</v>
      </c>
      <c r="D22" s="281"/>
      <c r="E22" s="281"/>
      <c r="F22" s="281"/>
      <c r="G22" s="281"/>
      <c r="H22" s="282"/>
      <c r="I22" s="283"/>
      <c r="J22" s="281"/>
      <c r="K22" s="281"/>
      <c r="L22" s="284"/>
      <c r="M22" s="284"/>
      <c r="N22" s="285"/>
    </row>
    <row r="23" spans="1:15" s="260" customFormat="1" ht="63.75">
      <c r="A23" s="195">
        <v>1</v>
      </c>
      <c r="B23" s="196" t="s">
        <v>72</v>
      </c>
      <c r="C23" s="196" t="s">
        <v>239</v>
      </c>
      <c r="D23" s="31" t="s">
        <v>215</v>
      </c>
      <c r="E23" s="32" t="s">
        <v>240</v>
      </c>
      <c r="F23" s="52" t="s">
        <v>292</v>
      </c>
      <c r="G23" s="33">
        <v>1100</v>
      </c>
      <c r="H23" s="253"/>
      <c r="I23" s="123"/>
      <c r="J23" s="286">
        <v>0.08</v>
      </c>
      <c r="K23" s="258">
        <f t="shared" ref="K23" si="14">ROUND(I23*(1+J23),2)</f>
        <v>0</v>
      </c>
      <c r="L23" s="259">
        <f t="shared" ref="L23" si="15">ROUND(G23*I23,2)</f>
        <v>0</v>
      </c>
      <c r="M23" s="259">
        <f t="shared" ref="M23" si="16">ROUND(L23*(1+J23),2)</f>
        <v>0</v>
      </c>
      <c r="N23" s="337"/>
    </row>
    <row r="24" spans="1:15" s="260" customFormat="1" ht="16.5">
      <c r="A24" s="263"/>
      <c r="B24" s="264" t="s">
        <v>13</v>
      </c>
      <c r="C24" s="265" t="s">
        <v>9</v>
      </c>
      <c r="D24" s="266"/>
      <c r="E24" s="266"/>
      <c r="F24" s="266"/>
      <c r="G24" s="266"/>
      <c r="H24" s="267"/>
      <c r="I24" s="268"/>
      <c r="J24" s="266"/>
      <c r="K24" s="266"/>
      <c r="L24" s="269">
        <f>SUM(L23)</f>
        <v>0</v>
      </c>
      <c r="M24" s="287">
        <f>SUM(M23)</f>
        <v>0</v>
      </c>
      <c r="N24" s="288"/>
    </row>
    <row r="25" spans="1:15" s="260" customFormat="1" ht="16.5">
      <c r="A25" s="279" t="s">
        <v>14</v>
      </c>
      <c r="B25" s="280"/>
      <c r="C25" s="281" t="s">
        <v>75</v>
      </c>
      <c r="D25" s="281"/>
      <c r="E25" s="281"/>
      <c r="F25" s="281"/>
      <c r="G25" s="281"/>
      <c r="H25" s="282"/>
      <c r="I25" s="283"/>
      <c r="J25" s="281"/>
      <c r="K25" s="281"/>
      <c r="L25" s="284"/>
      <c r="M25" s="284"/>
      <c r="N25" s="285"/>
    </row>
    <row r="26" spans="1:15" s="260" customFormat="1" ht="51">
      <c r="A26" s="35">
        <v>1</v>
      </c>
      <c r="B26" s="36" t="s">
        <v>76</v>
      </c>
      <c r="C26" s="36" t="s">
        <v>77</v>
      </c>
      <c r="D26" s="36" t="s">
        <v>78</v>
      </c>
      <c r="E26" s="37" t="s">
        <v>79</v>
      </c>
      <c r="F26" s="69" t="s">
        <v>293</v>
      </c>
      <c r="G26" s="38"/>
      <c r="H26" s="235"/>
      <c r="I26" s="123"/>
      <c r="J26" s="34">
        <v>0.08</v>
      </c>
      <c r="K26" s="258">
        <f t="shared" ref="K26:K27" si="17">ROUND(I26*(1+J26),2)</f>
        <v>0</v>
      </c>
      <c r="L26" s="259">
        <f t="shared" ref="L26:L27" si="18">ROUND(G26*I26,2)</f>
        <v>0</v>
      </c>
      <c r="M26" s="259">
        <f t="shared" ref="M26:M27" si="19">ROUND(L26*(1+J26),2)</f>
        <v>0</v>
      </c>
      <c r="N26" s="339"/>
    </row>
    <row r="27" spans="1:15" s="260" customFormat="1" ht="51">
      <c r="A27" s="43">
        <v>2</v>
      </c>
      <c r="B27" s="42" t="s">
        <v>76</v>
      </c>
      <c r="C27" s="42" t="s">
        <v>77</v>
      </c>
      <c r="D27" s="42" t="s">
        <v>78</v>
      </c>
      <c r="E27" s="174" t="s">
        <v>203</v>
      </c>
      <c r="F27" s="90" t="s">
        <v>291</v>
      </c>
      <c r="G27" s="38"/>
      <c r="H27" s="236"/>
      <c r="I27" s="41"/>
      <c r="J27" s="40">
        <v>0.08</v>
      </c>
      <c r="K27" s="258">
        <f t="shared" si="17"/>
        <v>0</v>
      </c>
      <c r="L27" s="259">
        <f t="shared" si="18"/>
        <v>0</v>
      </c>
      <c r="M27" s="259">
        <f t="shared" si="19"/>
        <v>0</v>
      </c>
      <c r="N27" s="340"/>
    </row>
    <row r="28" spans="1:15" s="260" customFormat="1" ht="16.5">
      <c r="A28" s="263"/>
      <c r="B28" s="264" t="s">
        <v>14</v>
      </c>
      <c r="C28" s="265" t="s">
        <v>9</v>
      </c>
      <c r="D28" s="266"/>
      <c r="E28" s="266"/>
      <c r="F28" s="266"/>
      <c r="G28" s="266"/>
      <c r="H28" s="267"/>
      <c r="I28" s="268"/>
      <c r="J28" s="266"/>
      <c r="K28" s="266"/>
      <c r="L28" s="269">
        <f>SUM(L26:L27)</f>
        <v>0</v>
      </c>
      <c r="M28" s="287">
        <f>SUM(M26:M27)</f>
        <v>0</v>
      </c>
      <c r="N28" s="288"/>
    </row>
    <row r="29" spans="1:15" s="260" customFormat="1" ht="16.5">
      <c r="A29" s="289" t="s">
        <v>214</v>
      </c>
      <c r="G29" s="266"/>
      <c r="H29" s="267"/>
      <c r="I29" s="268"/>
      <c r="J29" s="266"/>
      <c r="K29" s="266"/>
      <c r="L29" s="269"/>
      <c r="M29" s="287"/>
      <c r="N29" s="288"/>
    </row>
    <row r="30" spans="1:15" s="260" customFormat="1" ht="18" customHeight="1">
      <c r="A30" s="279" t="s">
        <v>15</v>
      </c>
      <c r="B30" s="280"/>
      <c r="C30" s="281" t="s">
        <v>81</v>
      </c>
      <c r="D30" s="281"/>
      <c r="E30" s="281"/>
      <c r="F30" s="281"/>
      <c r="G30" s="281"/>
      <c r="H30" s="282"/>
      <c r="I30" s="283"/>
      <c r="J30" s="281"/>
      <c r="K30" s="281"/>
      <c r="L30" s="284"/>
      <c r="M30" s="284"/>
      <c r="N30" s="285"/>
    </row>
    <row r="31" spans="1:15" s="260" customFormat="1" ht="58.9" customHeight="1">
      <c r="A31" s="46">
        <v>1</v>
      </c>
      <c r="B31" s="47" t="s">
        <v>82</v>
      </c>
      <c r="C31" s="47" t="s">
        <v>83</v>
      </c>
      <c r="D31" s="47" t="s">
        <v>84</v>
      </c>
      <c r="E31" s="48" t="s">
        <v>85</v>
      </c>
      <c r="F31" s="105" t="s">
        <v>294</v>
      </c>
      <c r="G31" s="50"/>
      <c r="H31" s="237"/>
      <c r="I31" s="44"/>
      <c r="J31" s="286">
        <v>0.08</v>
      </c>
      <c r="K31" s="258">
        <f t="shared" ref="K31:K32" si="20">ROUND(I31*(1+J31),2)</f>
        <v>0</v>
      </c>
      <c r="L31" s="259">
        <f t="shared" ref="L31:L32" si="21">ROUND(G31*I31,2)</f>
        <v>0</v>
      </c>
      <c r="M31" s="259">
        <f t="shared" ref="M31:M32" si="22">ROUND(L31*(1+J31),2)</f>
        <v>0</v>
      </c>
      <c r="N31" s="337"/>
      <c r="O31" s="261"/>
    </row>
    <row r="32" spans="1:15" s="260" customFormat="1" ht="51">
      <c r="A32" s="197">
        <v>2</v>
      </c>
      <c r="B32" s="198" t="s">
        <v>86</v>
      </c>
      <c r="C32" s="198" t="s">
        <v>87</v>
      </c>
      <c r="D32" s="49" t="s">
        <v>88</v>
      </c>
      <c r="E32" s="45" t="s">
        <v>85</v>
      </c>
      <c r="F32" s="116" t="s">
        <v>289</v>
      </c>
      <c r="G32" s="50"/>
      <c r="H32" s="238"/>
      <c r="I32" s="51"/>
      <c r="J32" s="286">
        <v>0.08</v>
      </c>
      <c r="K32" s="258">
        <f t="shared" si="20"/>
        <v>0</v>
      </c>
      <c r="L32" s="259">
        <f t="shared" si="21"/>
        <v>0</v>
      </c>
      <c r="M32" s="259">
        <f t="shared" si="22"/>
        <v>0</v>
      </c>
      <c r="N32" s="337"/>
      <c r="O32" s="261"/>
    </row>
    <row r="33" spans="1:17" s="260" customFormat="1" ht="16.5">
      <c r="A33" s="263"/>
      <c r="B33" s="264" t="s">
        <v>15</v>
      </c>
      <c r="C33" s="265" t="s">
        <v>9</v>
      </c>
      <c r="D33" s="266"/>
      <c r="E33" s="266"/>
      <c r="F33" s="266"/>
      <c r="G33" s="266"/>
      <c r="H33" s="267"/>
      <c r="I33" s="268"/>
      <c r="J33" s="266"/>
      <c r="K33" s="266"/>
      <c r="L33" s="269">
        <f>SUM(L31:L32)</f>
        <v>0</v>
      </c>
      <c r="M33" s="287">
        <f>SUM(M31:M32)</f>
        <v>0</v>
      </c>
      <c r="N33" s="288"/>
    </row>
    <row r="34" spans="1:17" s="260" customFormat="1" ht="16.5">
      <c r="A34" s="279" t="s">
        <v>16</v>
      </c>
      <c r="B34" s="280"/>
      <c r="C34" s="281" t="s">
        <v>193</v>
      </c>
      <c r="D34" s="281"/>
      <c r="E34" s="281"/>
      <c r="F34" s="281"/>
      <c r="G34" s="281"/>
      <c r="H34" s="282"/>
      <c r="I34" s="283"/>
      <c r="J34" s="281"/>
      <c r="K34" s="281"/>
      <c r="L34" s="284"/>
      <c r="M34" s="284"/>
      <c r="N34" s="285"/>
    </row>
    <row r="35" spans="1:17" s="260" customFormat="1" ht="25.5">
      <c r="A35" s="54">
        <v>1</v>
      </c>
      <c r="B35" s="175" t="s">
        <v>191</v>
      </c>
      <c r="C35" s="175" t="s">
        <v>89</v>
      </c>
      <c r="D35" s="175"/>
      <c r="E35" s="53" t="s">
        <v>192</v>
      </c>
      <c r="F35" s="186" t="s">
        <v>271</v>
      </c>
      <c r="G35" s="172"/>
      <c r="H35" s="239"/>
      <c r="I35" s="123"/>
      <c r="J35" s="286">
        <v>0.08</v>
      </c>
      <c r="K35" s="258">
        <f t="shared" ref="K35" si="23">ROUND(I35*(1+J35),2)</f>
        <v>0</v>
      </c>
      <c r="L35" s="259">
        <f t="shared" ref="L35" si="24">ROUND(G35*I35,2)</f>
        <v>0</v>
      </c>
      <c r="M35" s="259">
        <f t="shared" ref="M35" si="25">ROUND(L35*(1+J35),2)</f>
        <v>0</v>
      </c>
      <c r="N35" s="337"/>
    </row>
    <row r="36" spans="1:17" s="260" customFormat="1" ht="16.5">
      <c r="A36" s="263"/>
      <c r="B36" s="264" t="s">
        <v>16</v>
      </c>
      <c r="C36" s="265" t="s">
        <v>9</v>
      </c>
      <c r="D36" s="266"/>
      <c r="E36" s="266"/>
      <c r="F36" s="266"/>
      <c r="G36" s="266"/>
      <c r="H36" s="267"/>
      <c r="I36" s="268"/>
      <c r="J36" s="266"/>
      <c r="K36" s="266"/>
      <c r="L36" s="269">
        <f>SUM(L35:L35)</f>
        <v>0</v>
      </c>
      <c r="M36" s="287">
        <f>SUM(M35:M35)</f>
        <v>0</v>
      </c>
      <c r="N36" s="270"/>
    </row>
    <row r="37" spans="1:17" s="260" customFormat="1" ht="16.5">
      <c r="A37" s="289" t="s">
        <v>217</v>
      </c>
      <c r="B37" s="264"/>
      <c r="C37" s="265"/>
      <c r="D37" s="266"/>
      <c r="E37" s="266"/>
      <c r="F37" s="266"/>
      <c r="G37" s="266"/>
      <c r="H37" s="267"/>
      <c r="I37" s="268"/>
      <c r="J37" s="266"/>
      <c r="K37" s="266"/>
      <c r="L37" s="269"/>
      <c r="M37" s="287"/>
      <c r="N37" s="288"/>
    </row>
    <row r="38" spans="1:17" s="260" customFormat="1" ht="16.5">
      <c r="A38" s="279" t="s">
        <v>17</v>
      </c>
      <c r="B38" s="280"/>
      <c r="C38" s="281" t="s">
        <v>218</v>
      </c>
      <c r="D38" s="281"/>
      <c r="E38" s="281"/>
      <c r="F38" s="281"/>
      <c r="G38" s="281"/>
      <c r="H38" s="282"/>
      <c r="I38" s="283"/>
      <c r="J38" s="281"/>
      <c r="K38" s="281"/>
      <c r="L38" s="284"/>
      <c r="M38" s="284"/>
      <c r="N38" s="285"/>
    </row>
    <row r="39" spans="1:17" s="260" customFormat="1" ht="102.6" customHeight="1">
      <c r="A39" s="55">
        <v>1</v>
      </c>
      <c r="B39" s="56" t="s">
        <v>90</v>
      </c>
      <c r="C39" s="56" t="s">
        <v>255</v>
      </c>
      <c r="D39" s="56" t="s">
        <v>219</v>
      </c>
      <c r="E39" s="57" t="s">
        <v>74</v>
      </c>
      <c r="F39" s="91" t="s">
        <v>172</v>
      </c>
      <c r="G39" s="58"/>
      <c r="H39" s="240"/>
      <c r="I39" s="123"/>
      <c r="J39" s="290">
        <v>0.08</v>
      </c>
      <c r="K39" s="258">
        <f t="shared" ref="K39" si="26">ROUND(I39*(1+J39),2)</f>
        <v>0</v>
      </c>
      <c r="L39" s="259">
        <f t="shared" ref="L39" si="27">ROUND(G39*I39,2)</f>
        <v>0</v>
      </c>
      <c r="M39" s="259">
        <f t="shared" ref="M39" si="28">ROUND(L39*(1+J39),2)</f>
        <v>0</v>
      </c>
      <c r="N39" s="341"/>
    </row>
    <row r="40" spans="1:17" s="260" customFormat="1" ht="16.5">
      <c r="A40" s="263"/>
      <c r="B40" s="264" t="s">
        <v>17</v>
      </c>
      <c r="C40" s="265" t="s">
        <v>9</v>
      </c>
      <c r="D40" s="266"/>
      <c r="E40" s="266"/>
      <c r="F40" s="266"/>
      <c r="G40" s="266"/>
      <c r="H40" s="267"/>
      <c r="I40" s="268"/>
      <c r="J40" s="266"/>
      <c r="K40" s="266"/>
      <c r="L40" s="269">
        <f>SUM(L39:L39)</f>
        <v>0</v>
      </c>
      <c r="M40" s="287">
        <f>SUM(M39:M39)</f>
        <v>0</v>
      </c>
      <c r="N40" s="288"/>
    </row>
    <row r="41" spans="1:17" s="260" customFormat="1" ht="16.5">
      <c r="A41" s="279" t="s">
        <v>18</v>
      </c>
      <c r="B41" s="280"/>
      <c r="C41" s="281" t="s">
        <v>95</v>
      </c>
      <c r="D41" s="281"/>
      <c r="E41" s="281"/>
      <c r="F41" s="281"/>
      <c r="G41" s="281"/>
      <c r="H41" s="282"/>
      <c r="I41" s="283"/>
      <c r="J41" s="281"/>
      <c r="K41" s="281"/>
      <c r="L41" s="284"/>
      <c r="M41" s="284"/>
      <c r="N41" s="285"/>
    </row>
    <row r="42" spans="1:17" s="260" customFormat="1" ht="48.6" customHeight="1">
      <c r="A42" s="60">
        <v>1</v>
      </c>
      <c r="B42" s="61" t="s">
        <v>91</v>
      </c>
      <c r="C42" s="61" t="s">
        <v>92</v>
      </c>
      <c r="D42" s="61" t="s">
        <v>93</v>
      </c>
      <c r="E42" s="62" t="s">
        <v>94</v>
      </c>
      <c r="F42" s="92" t="s">
        <v>295</v>
      </c>
      <c r="G42" s="63"/>
      <c r="H42" s="241"/>
      <c r="I42" s="123"/>
      <c r="J42" s="59">
        <v>0.08</v>
      </c>
      <c r="K42" s="258">
        <f t="shared" ref="K42" si="29">ROUND(I42*(1+J42),2)</f>
        <v>0</v>
      </c>
      <c r="L42" s="259">
        <f t="shared" ref="L42" si="30">ROUND(G42*I42,2)</f>
        <v>0</v>
      </c>
      <c r="M42" s="259">
        <f t="shared" ref="M42" si="31">ROUND(L42*(1+J42),2)</f>
        <v>0</v>
      </c>
      <c r="N42" s="337"/>
    </row>
    <row r="43" spans="1:17" s="260" customFormat="1" ht="16.5">
      <c r="A43" s="263"/>
      <c r="B43" s="264" t="s">
        <v>18</v>
      </c>
      <c r="C43" s="265" t="s">
        <v>9</v>
      </c>
      <c r="D43" s="266"/>
      <c r="E43" s="266"/>
      <c r="F43" s="266"/>
      <c r="G43" s="266"/>
      <c r="H43" s="267"/>
      <c r="I43" s="268"/>
      <c r="J43" s="266"/>
      <c r="K43" s="266"/>
      <c r="L43" s="269">
        <f>SUM(L42:L42)</f>
        <v>0</v>
      </c>
      <c r="M43" s="287">
        <f>SUM(M42:M42)</f>
        <v>0</v>
      </c>
      <c r="N43" s="288"/>
    </row>
    <row r="44" spans="1:17" s="260" customFormat="1" ht="16.5">
      <c r="A44" s="279" t="s">
        <v>19</v>
      </c>
      <c r="B44" s="280"/>
      <c r="C44" s="281" t="s">
        <v>99</v>
      </c>
      <c r="D44" s="281"/>
      <c r="E44" s="281"/>
      <c r="F44" s="281"/>
      <c r="G44" s="281"/>
      <c r="H44" s="282"/>
      <c r="I44" s="283"/>
      <c r="J44" s="281"/>
      <c r="K44" s="281"/>
      <c r="L44" s="284"/>
      <c r="M44" s="284"/>
      <c r="N44" s="285"/>
    </row>
    <row r="45" spans="1:17" s="260" customFormat="1" ht="38.25">
      <c r="A45" s="65">
        <v>1</v>
      </c>
      <c r="B45" s="66" t="s">
        <v>189</v>
      </c>
      <c r="C45" s="66" t="s">
        <v>96</v>
      </c>
      <c r="D45" s="66" t="s">
        <v>97</v>
      </c>
      <c r="E45" s="67" t="s">
        <v>98</v>
      </c>
      <c r="F45" s="93" t="s">
        <v>296</v>
      </c>
      <c r="G45" s="68"/>
      <c r="H45" s="242"/>
      <c r="I45" s="123"/>
      <c r="J45" s="64">
        <v>0.08</v>
      </c>
      <c r="K45" s="258">
        <f t="shared" ref="K45" si="32">ROUND(I45*(1+J45),2)</f>
        <v>0</v>
      </c>
      <c r="L45" s="259">
        <f t="shared" ref="L45" si="33">ROUND(G45*I45,2)</f>
        <v>0</v>
      </c>
      <c r="M45" s="259">
        <f t="shared" ref="M45" si="34">ROUND(L45*(1+J45),2)</f>
        <v>0</v>
      </c>
      <c r="N45" s="342"/>
    </row>
    <row r="46" spans="1:17" s="260" customFormat="1" ht="16.5">
      <c r="A46" s="263"/>
      <c r="B46" s="264" t="s">
        <v>19</v>
      </c>
      <c r="C46" s="265" t="s">
        <v>9</v>
      </c>
      <c r="D46" s="266"/>
      <c r="E46" s="266"/>
      <c r="F46" s="266"/>
      <c r="G46" s="266"/>
      <c r="H46" s="267"/>
      <c r="I46" s="268"/>
      <c r="J46" s="266"/>
      <c r="K46" s="266"/>
      <c r="L46" s="269">
        <f>SUM(L45)</f>
        <v>0</v>
      </c>
      <c r="M46" s="287">
        <f>SUM(M45)</f>
        <v>0</v>
      </c>
      <c r="N46" s="288"/>
    </row>
    <row r="47" spans="1:17" s="260" customFormat="1" ht="16.5">
      <c r="A47" s="263"/>
      <c r="B47" s="312" t="s">
        <v>249</v>
      </c>
      <c r="C47" s="313" t="s">
        <v>248</v>
      </c>
      <c r="D47" s="314"/>
      <c r="E47" s="314"/>
      <c r="F47" s="314"/>
      <c r="G47" s="314"/>
      <c r="H47" s="315"/>
      <c r="I47" s="316"/>
      <c r="J47" s="314"/>
      <c r="K47" s="266"/>
      <c r="L47" s="269"/>
      <c r="M47" s="287"/>
      <c r="N47" s="288"/>
    </row>
    <row r="48" spans="1:17" s="260" customFormat="1" ht="16.5">
      <c r="A48" s="279" t="s">
        <v>20</v>
      </c>
      <c r="B48" s="280"/>
      <c r="C48" s="281" t="s">
        <v>109</v>
      </c>
      <c r="D48" s="281"/>
      <c r="E48" s="281"/>
      <c r="F48" s="281"/>
      <c r="G48" s="281"/>
      <c r="H48" s="282"/>
      <c r="I48" s="283"/>
      <c r="J48" s="281"/>
      <c r="K48" s="281"/>
      <c r="L48" s="284"/>
      <c r="M48" s="284"/>
      <c r="N48" s="285"/>
    </row>
    <row r="49" spans="1:16" s="260" customFormat="1" ht="60" customHeight="1">
      <c r="A49" s="72">
        <v>1</v>
      </c>
      <c r="B49" s="73" t="s">
        <v>100</v>
      </c>
      <c r="C49" s="73" t="s">
        <v>101</v>
      </c>
      <c r="D49" s="73" t="s">
        <v>102</v>
      </c>
      <c r="E49" s="74" t="s">
        <v>103</v>
      </c>
      <c r="F49" s="146" t="s">
        <v>297</v>
      </c>
      <c r="G49" s="76"/>
      <c r="H49" s="243"/>
      <c r="I49" s="208"/>
      <c r="J49" s="75">
        <v>0.08</v>
      </c>
      <c r="K49" s="258">
        <f t="shared" ref="K49:K50" si="35">ROUND(I49*(1+J49),2)</f>
        <v>0</v>
      </c>
      <c r="L49" s="259">
        <f t="shared" ref="L49:L50" si="36">ROUND(G49*I49,2)</f>
        <v>0</v>
      </c>
      <c r="M49" s="259">
        <f t="shared" ref="M49:M50" si="37">ROUND(L49*(1+J49),2)</f>
        <v>0</v>
      </c>
      <c r="N49" s="342"/>
      <c r="O49" s="317"/>
    </row>
    <row r="50" spans="1:16" s="260" customFormat="1" ht="33" customHeight="1">
      <c r="A50" s="72">
        <v>2</v>
      </c>
      <c r="B50" s="73" t="s">
        <v>104</v>
      </c>
      <c r="C50" s="73" t="s">
        <v>105</v>
      </c>
      <c r="D50" s="73" t="s">
        <v>106</v>
      </c>
      <c r="E50" s="74" t="s">
        <v>80</v>
      </c>
      <c r="F50" s="146" t="s">
        <v>297</v>
      </c>
      <c r="G50" s="76"/>
      <c r="H50" s="243"/>
      <c r="I50" s="71"/>
      <c r="J50" s="70">
        <v>0.23</v>
      </c>
      <c r="K50" s="258">
        <f t="shared" si="35"/>
        <v>0</v>
      </c>
      <c r="L50" s="259">
        <f t="shared" si="36"/>
        <v>0</v>
      </c>
      <c r="M50" s="259">
        <f t="shared" si="37"/>
        <v>0</v>
      </c>
      <c r="N50" s="342"/>
      <c r="O50" s="317"/>
    </row>
    <row r="51" spans="1:16" s="260" customFormat="1" ht="16.5">
      <c r="A51" s="263"/>
      <c r="B51" s="264" t="s">
        <v>20</v>
      </c>
      <c r="C51" s="265" t="s">
        <v>9</v>
      </c>
      <c r="D51" s="266"/>
      <c r="E51" s="266"/>
      <c r="F51" s="266"/>
      <c r="G51" s="266"/>
      <c r="H51" s="267"/>
      <c r="I51" s="268"/>
      <c r="J51" s="266"/>
      <c r="K51" s="266"/>
      <c r="L51" s="269">
        <f>SUM(L49:L50)</f>
        <v>0</v>
      </c>
      <c r="M51" s="287">
        <f>SUM(M49:M50)</f>
        <v>0</v>
      </c>
      <c r="N51" s="288"/>
    </row>
    <row r="52" spans="1:16" s="260" customFormat="1" ht="16.5">
      <c r="A52" s="279" t="s">
        <v>21</v>
      </c>
      <c r="B52" s="280"/>
      <c r="C52" s="281" t="s">
        <v>268</v>
      </c>
      <c r="D52" s="281"/>
      <c r="E52" s="281"/>
      <c r="F52" s="281"/>
      <c r="G52" s="281"/>
      <c r="H52" s="282"/>
      <c r="I52" s="283"/>
      <c r="J52" s="281"/>
      <c r="K52" s="281"/>
      <c r="L52" s="284"/>
      <c r="M52" s="284"/>
      <c r="N52" s="285"/>
    </row>
    <row r="53" spans="1:16" s="260" customFormat="1" ht="60" customHeight="1">
      <c r="A53" s="79">
        <v>1</v>
      </c>
      <c r="B53" s="80" t="s">
        <v>107</v>
      </c>
      <c r="C53" s="80" t="s">
        <v>266</v>
      </c>
      <c r="D53" s="80" t="s">
        <v>108</v>
      </c>
      <c r="E53" s="81" t="s">
        <v>103</v>
      </c>
      <c r="F53" s="182" t="s">
        <v>298</v>
      </c>
      <c r="G53" s="82"/>
      <c r="H53" s="244"/>
      <c r="I53" s="83"/>
      <c r="J53" s="78">
        <v>0.08</v>
      </c>
      <c r="K53" s="258">
        <f t="shared" ref="K53" si="38">ROUND(I53*(1+J53),2)</f>
        <v>0</v>
      </c>
      <c r="L53" s="259">
        <f t="shared" ref="L53" si="39">ROUND(G53*I53,2)</f>
        <v>0</v>
      </c>
      <c r="M53" s="259">
        <f t="shared" ref="M53" si="40">ROUND(L53*(1+J53),2)</f>
        <v>0</v>
      </c>
      <c r="N53" s="342"/>
    </row>
    <row r="54" spans="1:16" s="260" customFormat="1" ht="16.5">
      <c r="A54" s="263"/>
      <c r="B54" s="264" t="s">
        <v>21</v>
      </c>
      <c r="C54" s="265" t="s">
        <v>9</v>
      </c>
      <c r="D54" s="266"/>
      <c r="E54" s="266"/>
      <c r="F54" s="266"/>
      <c r="G54" s="266"/>
      <c r="H54" s="267"/>
      <c r="I54" s="268"/>
      <c r="J54" s="266"/>
      <c r="K54" s="266"/>
      <c r="L54" s="269">
        <f>SUM(L53:L53)</f>
        <v>0</v>
      </c>
      <c r="M54" s="287">
        <f>SUM(M53:M53)</f>
        <v>0</v>
      </c>
      <c r="N54" s="288"/>
    </row>
    <row r="55" spans="1:16" s="260" customFormat="1" ht="16.5">
      <c r="A55" s="279" t="s">
        <v>22</v>
      </c>
      <c r="B55" s="280"/>
      <c r="C55" s="281" t="s">
        <v>269</v>
      </c>
      <c r="D55" s="281"/>
      <c r="E55" s="281"/>
      <c r="F55" s="281"/>
      <c r="G55" s="281"/>
      <c r="H55" s="282"/>
      <c r="I55" s="283"/>
      <c r="J55" s="281"/>
      <c r="K55" s="281"/>
      <c r="L55" s="284"/>
      <c r="M55" s="284"/>
      <c r="N55" s="285"/>
      <c r="P55" s="318"/>
    </row>
    <row r="56" spans="1:16" s="260" customFormat="1" ht="60" customHeight="1">
      <c r="A56" s="84">
        <v>1</v>
      </c>
      <c r="B56" s="85" t="s">
        <v>110</v>
      </c>
      <c r="C56" s="85" t="s">
        <v>111</v>
      </c>
      <c r="D56" s="85"/>
      <c r="E56" s="86" t="s">
        <v>103</v>
      </c>
      <c r="F56" s="183" t="s">
        <v>272</v>
      </c>
      <c r="G56" s="88"/>
      <c r="H56" s="245"/>
      <c r="I56" s="89"/>
      <c r="J56" s="87">
        <v>0.08</v>
      </c>
      <c r="K56" s="258">
        <f t="shared" ref="K56:K58" si="41">ROUND(I56*(1+J56),2)</f>
        <v>0</v>
      </c>
      <c r="L56" s="259">
        <f t="shared" ref="L56:L58" si="42">ROUND(G56*I56,2)</f>
        <v>0</v>
      </c>
      <c r="M56" s="259">
        <f t="shared" ref="M56:M58" si="43">ROUND(L56*(1+J56),2)</f>
        <v>0</v>
      </c>
      <c r="N56" s="337"/>
    </row>
    <row r="57" spans="1:16" s="260" customFormat="1" ht="79.5" customHeight="1">
      <c r="A57" s="84">
        <v>2</v>
      </c>
      <c r="B57" s="85" t="s">
        <v>112</v>
      </c>
      <c r="C57" s="224" t="s">
        <v>113</v>
      </c>
      <c r="D57" s="85"/>
      <c r="E57" s="86" t="s">
        <v>103</v>
      </c>
      <c r="F57" s="183" t="s">
        <v>273</v>
      </c>
      <c r="G57" s="88"/>
      <c r="H57" s="245"/>
      <c r="I57" s="89"/>
      <c r="J57" s="87">
        <v>0.08</v>
      </c>
      <c r="K57" s="258">
        <f t="shared" si="41"/>
        <v>0</v>
      </c>
      <c r="L57" s="259">
        <f t="shared" si="42"/>
        <v>0</v>
      </c>
      <c r="M57" s="259">
        <f t="shared" si="43"/>
        <v>0</v>
      </c>
      <c r="N57" s="337"/>
    </row>
    <row r="58" spans="1:16" s="260" customFormat="1" ht="57" customHeight="1">
      <c r="A58" s="84">
        <v>3</v>
      </c>
      <c r="B58" s="85" t="s">
        <v>114</v>
      </c>
      <c r="C58" s="85" t="s">
        <v>187</v>
      </c>
      <c r="D58" s="85"/>
      <c r="E58" s="86" t="s">
        <v>103</v>
      </c>
      <c r="F58" s="183" t="s">
        <v>274</v>
      </c>
      <c r="G58" s="88"/>
      <c r="H58" s="245"/>
      <c r="I58" s="89"/>
      <c r="J58" s="87">
        <v>0.08</v>
      </c>
      <c r="K58" s="258">
        <f t="shared" si="41"/>
        <v>0</v>
      </c>
      <c r="L58" s="259">
        <f t="shared" si="42"/>
        <v>0</v>
      </c>
      <c r="M58" s="259">
        <f t="shared" si="43"/>
        <v>0</v>
      </c>
      <c r="N58" s="337"/>
      <c r="O58" s="261"/>
    </row>
    <row r="59" spans="1:16" s="260" customFormat="1" ht="16.5">
      <c r="A59" s="263"/>
      <c r="B59" s="264" t="s">
        <v>22</v>
      </c>
      <c r="C59" s="265" t="s">
        <v>9</v>
      </c>
      <c r="D59" s="266"/>
      <c r="E59" s="266"/>
      <c r="F59" s="266"/>
      <c r="G59" s="266"/>
      <c r="H59" s="267"/>
      <c r="I59" s="268"/>
      <c r="J59" s="266"/>
      <c r="K59" s="266"/>
      <c r="L59" s="269">
        <f>SUM(L56:L58)</f>
        <v>0</v>
      </c>
      <c r="M59" s="287">
        <f>SUM(M56:M58)</f>
        <v>0</v>
      </c>
      <c r="N59" s="270"/>
    </row>
    <row r="60" spans="1:16" s="260" customFormat="1" ht="16.5">
      <c r="A60" s="279" t="s">
        <v>23</v>
      </c>
      <c r="B60" s="280"/>
      <c r="C60" s="281" t="s">
        <v>163</v>
      </c>
      <c r="D60" s="281"/>
      <c r="E60" s="281"/>
      <c r="F60" s="281"/>
      <c r="G60" s="281"/>
      <c r="H60" s="282"/>
      <c r="I60" s="283"/>
      <c r="J60" s="281"/>
      <c r="K60" s="281"/>
      <c r="L60" s="284"/>
      <c r="M60" s="284"/>
      <c r="N60" s="285"/>
    </row>
    <row r="61" spans="1:16" s="260" customFormat="1" ht="44.45" customHeight="1">
      <c r="A61" s="101">
        <v>1</v>
      </c>
      <c r="B61" s="102" t="s">
        <v>120</v>
      </c>
      <c r="C61" s="102" t="s">
        <v>121</v>
      </c>
      <c r="D61" s="102" t="s">
        <v>122</v>
      </c>
      <c r="E61" s="103" t="s">
        <v>123</v>
      </c>
      <c r="F61" s="185" t="s">
        <v>275</v>
      </c>
      <c r="G61" s="104"/>
      <c r="H61" s="94"/>
      <c r="I61" s="142"/>
      <c r="J61" s="129">
        <v>0.08</v>
      </c>
      <c r="K61" s="258">
        <f t="shared" ref="K61:K64" si="44">ROUND(I61*(1+J61),2)</f>
        <v>0</v>
      </c>
      <c r="L61" s="259">
        <f t="shared" ref="L61:L64" si="45">ROUND(G61*I61,2)</f>
        <v>0</v>
      </c>
      <c r="M61" s="259">
        <f t="shared" ref="M61:M64" si="46">ROUND(L61*(1+J61),2)</f>
        <v>0</v>
      </c>
      <c r="N61" s="342"/>
    </row>
    <row r="62" spans="1:16" s="260" customFormat="1" ht="57.6" customHeight="1">
      <c r="A62" s="147">
        <v>2</v>
      </c>
      <c r="B62" s="148" t="s">
        <v>120</v>
      </c>
      <c r="C62" s="148" t="s">
        <v>124</v>
      </c>
      <c r="D62" s="175" t="s">
        <v>125</v>
      </c>
      <c r="E62" s="291" t="s">
        <v>126</v>
      </c>
      <c r="F62" s="185" t="s">
        <v>276</v>
      </c>
      <c r="G62" s="139"/>
      <c r="H62" s="130"/>
      <c r="I62" s="142"/>
      <c r="J62" s="129">
        <v>0.08</v>
      </c>
      <c r="K62" s="258">
        <f t="shared" si="44"/>
        <v>0</v>
      </c>
      <c r="L62" s="259">
        <f t="shared" si="45"/>
        <v>0</v>
      </c>
      <c r="M62" s="259">
        <f t="shared" si="46"/>
        <v>0</v>
      </c>
      <c r="N62" s="342"/>
      <c r="O62" s="261"/>
    </row>
    <row r="63" spans="1:16" s="260" customFormat="1" ht="51">
      <c r="A63" s="149">
        <v>3</v>
      </c>
      <c r="B63" s="144" t="s">
        <v>158</v>
      </c>
      <c r="C63" s="144" t="s">
        <v>159</v>
      </c>
      <c r="D63" s="144" t="s">
        <v>160</v>
      </c>
      <c r="E63" s="150" t="s">
        <v>162</v>
      </c>
      <c r="F63" s="168" t="s">
        <v>277</v>
      </c>
      <c r="G63" s="172"/>
      <c r="H63" s="231"/>
      <c r="I63" s="157"/>
      <c r="J63" s="145">
        <v>0.08</v>
      </c>
      <c r="K63" s="258">
        <f t="shared" si="44"/>
        <v>0</v>
      </c>
      <c r="L63" s="259">
        <f t="shared" si="45"/>
        <v>0</v>
      </c>
      <c r="M63" s="259">
        <f t="shared" si="46"/>
        <v>0</v>
      </c>
      <c r="N63" s="342"/>
      <c r="O63" s="261"/>
    </row>
    <row r="64" spans="1:16" s="260" customFormat="1" ht="51">
      <c r="A64" s="149">
        <v>4</v>
      </c>
      <c r="B64" s="144" t="s">
        <v>158</v>
      </c>
      <c r="C64" s="144" t="s">
        <v>159</v>
      </c>
      <c r="D64" s="144" t="s">
        <v>161</v>
      </c>
      <c r="E64" s="150" t="s">
        <v>162</v>
      </c>
      <c r="F64" s="185" t="s">
        <v>278</v>
      </c>
      <c r="G64" s="172"/>
      <c r="H64" s="231"/>
      <c r="I64" s="157"/>
      <c r="J64" s="145">
        <v>0.08</v>
      </c>
      <c r="K64" s="258">
        <f t="shared" si="44"/>
        <v>0</v>
      </c>
      <c r="L64" s="259">
        <f t="shared" si="45"/>
        <v>0</v>
      </c>
      <c r="M64" s="259">
        <f t="shared" si="46"/>
        <v>0</v>
      </c>
      <c r="N64" s="342"/>
      <c r="O64" s="261"/>
    </row>
    <row r="65" spans="1:16" s="260" customFormat="1" ht="16.5">
      <c r="A65" s="263"/>
      <c r="B65" s="264" t="s">
        <v>23</v>
      </c>
      <c r="C65" s="265" t="s">
        <v>9</v>
      </c>
      <c r="D65" s="266"/>
      <c r="E65" s="266"/>
      <c r="F65" s="266"/>
      <c r="G65" s="266"/>
      <c r="H65" s="267"/>
      <c r="I65" s="268"/>
      <c r="J65" s="266"/>
      <c r="K65" s="266"/>
      <c r="L65" s="269">
        <f>SUM(L61:L64)</f>
        <v>0</v>
      </c>
      <c r="M65" s="287">
        <f>SUM(M61:M64)</f>
        <v>0</v>
      </c>
      <c r="N65" s="288"/>
    </row>
    <row r="66" spans="1:16" s="260" customFormat="1" ht="16.5">
      <c r="A66" s="279" t="s">
        <v>24</v>
      </c>
      <c r="B66" s="280"/>
      <c r="C66" s="281" t="s">
        <v>131</v>
      </c>
      <c r="D66" s="281"/>
      <c r="E66" s="281"/>
      <c r="F66" s="281"/>
      <c r="G66" s="281"/>
      <c r="H66" s="282"/>
      <c r="I66" s="283"/>
      <c r="J66" s="281"/>
      <c r="K66" s="281"/>
      <c r="L66" s="284"/>
      <c r="M66" s="284"/>
      <c r="N66" s="285"/>
    </row>
    <row r="67" spans="1:16" s="260" customFormat="1" ht="32.25" customHeight="1">
      <c r="A67" s="98">
        <v>1</v>
      </c>
      <c r="B67" s="97" t="s">
        <v>127</v>
      </c>
      <c r="C67" s="98"/>
      <c r="D67" s="98" t="s">
        <v>128</v>
      </c>
      <c r="E67" s="98" t="s">
        <v>103</v>
      </c>
      <c r="F67" s="184" t="s">
        <v>279</v>
      </c>
      <c r="G67" s="100"/>
      <c r="H67" s="246"/>
      <c r="I67" s="96"/>
      <c r="J67" s="99">
        <v>0.08</v>
      </c>
      <c r="K67" s="258">
        <f t="shared" ref="K67:K68" si="47">ROUND(I67*(1+J67),2)</f>
        <v>0</v>
      </c>
      <c r="L67" s="259">
        <f t="shared" ref="L67:L68" si="48">ROUND(G67*I67,2)</f>
        <v>0</v>
      </c>
      <c r="M67" s="259">
        <f t="shared" ref="M67:M68" si="49">ROUND(L67*(1+J67),2)</f>
        <v>0</v>
      </c>
      <c r="N67" s="342"/>
    </row>
    <row r="68" spans="1:16" s="260" customFormat="1" ht="25.5">
      <c r="A68" s="98">
        <v>2</v>
      </c>
      <c r="B68" s="97" t="s">
        <v>129</v>
      </c>
      <c r="C68" s="98"/>
      <c r="D68" s="98" t="s">
        <v>130</v>
      </c>
      <c r="E68" s="98" t="s">
        <v>103</v>
      </c>
      <c r="F68" s="184" t="s">
        <v>280</v>
      </c>
      <c r="G68" s="100"/>
      <c r="H68" s="246"/>
      <c r="I68" s="96"/>
      <c r="J68" s="99">
        <v>0.08</v>
      </c>
      <c r="K68" s="258">
        <f t="shared" si="47"/>
        <v>0</v>
      </c>
      <c r="L68" s="259">
        <f t="shared" si="48"/>
        <v>0</v>
      </c>
      <c r="M68" s="259">
        <f t="shared" si="49"/>
        <v>0</v>
      </c>
      <c r="N68" s="342"/>
    </row>
    <row r="69" spans="1:16" s="260" customFormat="1" ht="18.600000000000001" customHeight="1">
      <c r="A69" s="199" t="s">
        <v>247</v>
      </c>
      <c r="B69" s="200"/>
      <c r="C69" s="201"/>
      <c r="D69" s="201"/>
      <c r="E69" s="201"/>
      <c r="F69" s="202"/>
      <c r="G69" s="203"/>
      <c r="H69" s="247"/>
      <c r="I69" s="204"/>
      <c r="J69" s="205"/>
      <c r="K69" s="206"/>
      <c r="L69" s="269">
        <f>SUM(L67:L68)</f>
        <v>0</v>
      </c>
      <c r="M69" s="287">
        <f>SUM(M67:M68)</f>
        <v>0</v>
      </c>
      <c r="N69" s="343"/>
    </row>
    <row r="70" spans="1:16" s="260" customFormat="1" ht="16.5">
      <c r="A70" s="263"/>
      <c r="B70" s="264" t="s">
        <v>24</v>
      </c>
      <c r="C70" s="265" t="s">
        <v>9</v>
      </c>
      <c r="D70" s="266"/>
      <c r="E70" s="266"/>
      <c r="F70" s="266"/>
      <c r="G70" s="266"/>
      <c r="H70" s="267"/>
      <c r="I70" s="268"/>
      <c r="J70" s="266"/>
      <c r="K70" s="266"/>
      <c r="L70" s="319"/>
      <c r="M70" s="319"/>
      <c r="N70" s="288"/>
    </row>
    <row r="71" spans="1:16" s="260" customFormat="1" ht="16.5">
      <c r="A71" s="279" t="s">
        <v>25</v>
      </c>
      <c r="B71" s="280"/>
      <c r="C71" s="281" t="s">
        <v>136</v>
      </c>
      <c r="D71" s="281"/>
      <c r="E71" s="281"/>
      <c r="F71" s="281"/>
      <c r="G71" s="281"/>
      <c r="H71" s="282"/>
      <c r="I71" s="283"/>
      <c r="J71" s="281"/>
      <c r="K71" s="281"/>
      <c r="L71" s="284"/>
      <c r="M71" s="284"/>
      <c r="N71" s="285"/>
    </row>
    <row r="72" spans="1:16" s="260" customFormat="1" ht="49.5">
      <c r="A72" s="101">
        <v>1</v>
      </c>
      <c r="B72" s="102" t="s">
        <v>132</v>
      </c>
      <c r="C72" s="102" t="s">
        <v>133</v>
      </c>
      <c r="D72" s="102" t="s">
        <v>134</v>
      </c>
      <c r="E72" s="103" t="s">
        <v>135</v>
      </c>
      <c r="F72" s="185" t="s">
        <v>281</v>
      </c>
      <c r="G72" s="104"/>
      <c r="H72" s="94"/>
      <c r="I72" s="142"/>
      <c r="J72" s="129">
        <v>0.08</v>
      </c>
      <c r="K72" s="258">
        <f t="shared" ref="K72" si="50">ROUND(I72*(1+J72),2)</f>
        <v>0</v>
      </c>
      <c r="L72" s="259">
        <f t="shared" ref="L72" si="51">ROUND(G72*I72,2)</f>
        <v>0</v>
      </c>
      <c r="M72" s="259">
        <f t="shared" ref="M72" si="52">ROUND(L72*(1+J72),2)</f>
        <v>0</v>
      </c>
      <c r="N72" s="342"/>
    </row>
    <row r="73" spans="1:16" s="260" customFormat="1" ht="16.5">
      <c r="A73" s="263"/>
      <c r="B73" s="264" t="s">
        <v>25</v>
      </c>
      <c r="C73" s="265" t="s">
        <v>9</v>
      </c>
      <c r="D73" s="266"/>
      <c r="E73" s="266"/>
      <c r="F73" s="266"/>
      <c r="G73" s="266"/>
      <c r="H73" s="267"/>
      <c r="I73" s="268"/>
      <c r="J73" s="266"/>
      <c r="K73" s="266"/>
      <c r="L73" s="269">
        <f>SUM(L72:L72)</f>
        <v>0</v>
      </c>
      <c r="M73" s="287">
        <f>SUM(M72:M72)</f>
        <v>0</v>
      </c>
      <c r="N73" s="288"/>
    </row>
    <row r="74" spans="1:16" s="260" customFormat="1" ht="16.5">
      <c r="A74" s="279" t="s">
        <v>26</v>
      </c>
      <c r="B74" s="280"/>
      <c r="C74" s="281" t="s">
        <v>195</v>
      </c>
      <c r="D74" s="281"/>
      <c r="E74" s="281"/>
      <c r="F74" s="281"/>
      <c r="G74" s="281"/>
      <c r="H74" s="282"/>
      <c r="I74" s="283"/>
      <c r="J74" s="281"/>
      <c r="K74" s="281"/>
      <c r="L74" s="284"/>
      <c r="M74" s="284"/>
      <c r="N74" s="285"/>
    </row>
    <row r="75" spans="1:16" s="260" customFormat="1" ht="33">
      <c r="A75" s="109">
        <v>1</v>
      </c>
      <c r="B75" s="110" t="s">
        <v>257</v>
      </c>
      <c r="C75" s="110" t="s">
        <v>137</v>
      </c>
      <c r="D75" s="110" t="s">
        <v>138</v>
      </c>
      <c r="E75" s="111" t="s">
        <v>139</v>
      </c>
      <c r="F75" s="185" t="s">
        <v>299</v>
      </c>
      <c r="G75" s="113"/>
      <c r="H75" s="248"/>
      <c r="I75" s="115"/>
      <c r="J75" s="112">
        <v>0.08</v>
      </c>
      <c r="K75" s="258">
        <f t="shared" ref="K75:K77" si="53">ROUND(I75*(1+J75),2)</f>
        <v>0</v>
      </c>
      <c r="L75" s="259">
        <f t="shared" ref="L75:L77" si="54">ROUND(G75*I75,2)</f>
        <v>0</v>
      </c>
      <c r="M75" s="259">
        <f t="shared" ref="M75:M77" si="55">ROUND(L75*(1+J75),2)</f>
        <v>0</v>
      </c>
      <c r="N75" s="337"/>
      <c r="O75" s="261"/>
      <c r="P75" s="311"/>
    </row>
    <row r="76" spans="1:16" s="260" customFormat="1" ht="63.75">
      <c r="A76" s="106">
        <v>2</v>
      </c>
      <c r="B76" s="107" t="s">
        <v>258</v>
      </c>
      <c r="C76" s="107" t="s">
        <v>137</v>
      </c>
      <c r="D76" s="107" t="s">
        <v>194</v>
      </c>
      <c r="E76" s="108" t="s">
        <v>140</v>
      </c>
      <c r="F76" s="185" t="s">
        <v>300</v>
      </c>
      <c r="G76" s="114"/>
      <c r="H76" s="249"/>
      <c r="I76" s="115"/>
      <c r="J76" s="112">
        <v>0.08</v>
      </c>
      <c r="K76" s="258">
        <f t="shared" si="53"/>
        <v>0</v>
      </c>
      <c r="L76" s="259">
        <f t="shared" si="54"/>
        <v>0</v>
      </c>
      <c r="M76" s="259">
        <f t="shared" si="55"/>
        <v>0</v>
      </c>
      <c r="N76" s="337"/>
      <c r="O76" s="261"/>
    </row>
    <row r="77" spans="1:16" s="260" customFormat="1" ht="25.5">
      <c r="A77" s="119">
        <v>3</v>
      </c>
      <c r="B77" s="120" t="s">
        <v>259</v>
      </c>
      <c r="C77" s="120" t="s">
        <v>141</v>
      </c>
      <c r="D77" s="120"/>
      <c r="E77" s="121" t="s">
        <v>142</v>
      </c>
      <c r="F77" s="185" t="s">
        <v>301</v>
      </c>
      <c r="G77" s="122"/>
      <c r="H77" s="250"/>
      <c r="I77" s="123"/>
      <c r="J77" s="117">
        <v>0.08</v>
      </c>
      <c r="K77" s="258">
        <f t="shared" si="53"/>
        <v>0</v>
      </c>
      <c r="L77" s="259">
        <f t="shared" si="54"/>
        <v>0</v>
      </c>
      <c r="M77" s="259">
        <f t="shared" si="55"/>
        <v>0</v>
      </c>
      <c r="N77" s="337"/>
      <c r="O77" s="261"/>
      <c r="P77" s="261"/>
    </row>
    <row r="78" spans="1:16" s="260" customFormat="1" ht="16.5">
      <c r="A78" s="320"/>
      <c r="B78" s="264" t="s">
        <v>26</v>
      </c>
      <c r="C78" s="265" t="s">
        <v>9</v>
      </c>
      <c r="D78" s="266"/>
      <c r="E78" s="266"/>
      <c r="F78" s="266"/>
      <c r="G78" s="266"/>
      <c r="H78" s="267"/>
      <c r="I78" s="268"/>
      <c r="J78" s="266"/>
      <c r="K78" s="266"/>
      <c r="L78" s="269">
        <f>SUM(L75:L77)</f>
        <v>0</v>
      </c>
      <c r="M78" s="287">
        <f>SUM(M75:M77)</f>
        <v>0</v>
      </c>
      <c r="N78" s="270"/>
    </row>
    <row r="79" spans="1:16" s="260" customFormat="1" ht="16.5">
      <c r="A79" s="207" t="s">
        <v>256</v>
      </c>
      <c r="B79" s="264"/>
      <c r="C79" s="265"/>
      <c r="D79" s="266"/>
      <c r="E79" s="266"/>
      <c r="F79" s="266"/>
      <c r="G79" s="266"/>
      <c r="H79" s="267"/>
      <c r="I79" s="268"/>
      <c r="J79" s="266"/>
      <c r="K79" s="266"/>
      <c r="L79" s="269"/>
      <c r="M79" s="287"/>
      <c r="N79" s="270"/>
    </row>
    <row r="80" spans="1:16" s="260" customFormat="1" ht="14.25" customHeight="1">
      <c r="A80" s="207" t="s">
        <v>143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321"/>
      <c r="M80" s="322"/>
      <c r="N80" s="323"/>
    </row>
    <row r="81" spans="1:16" s="260" customFormat="1" ht="16.5"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321"/>
      <c r="M81" s="322"/>
      <c r="N81" s="323"/>
    </row>
    <row r="82" spans="1:16" s="260" customFormat="1" ht="16.5">
      <c r="A82" s="279" t="s">
        <v>27</v>
      </c>
      <c r="B82" s="280"/>
      <c r="C82" s="281" t="s">
        <v>270</v>
      </c>
      <c r="D82" s="281"/>
      <c r="E82" s="281"/>
      <c r="F82" s="281"/>
      <c r="G82" s="281"/>
      <c r="H82" s="282"/>
      <c r="I82" s="283"/>
      <c r="J82" s="281"/>
      <c r="K82" s="281"/>
      <c r="L82" s="284"/>
      <c r="M82" s="284"/>
      <c r="N82" s="285"/>
    </row>
    <row r="83" spans="1:16" s="260" customFormat="1" ht="127.15" customHeight="1">
      <c r="A83" s="187">
        <v>1</v>
      </c>
      <c r="B83" s="189" t="s">
        <v>190</v>
      </c>
      <c r="C83" s="188" t="s">
        <v>196</v>
      </c>
      <c r="D83" s="188" t="s">
        <v>197</v>
      </c>
      <c r="E83" s="188" t="s">
        <v>145</v>
      </c>
      <c r="F83" s="192" t="s">
        <v>302</v>
      </c>
      <c r="G83" s="125"/>
      <c r="H83" s="225"/>
      <c r="I83" s="126"/>
      <c r="J83" s="286">
        <v>0.08</v>
      </c>
      <c r="K83" s="258">
        <f t="shared" ref="K83:K86" si="56">ROUND(I83*(1+J83),2)</f>
        <v>0</v>
      </c>
      <c r="L83" s="259">
        <f t="shared" ref="L83:L86" si="57">ROUND(G83*I83,2)</f>
        <v>0</v>
      </c>
      <c r="M83" s="259">
        <f t="shared" ref="M83:M86" si="58">ROUND(L83*(1+J83),2)</f>
        <v>0</v>
      </c>
      <c r="N83" s="342"/>
    </row>
    <row r="84" spans="1:16" s="260" customFormat="1" ht="167.25" customHeight="1">
      <c r="A84" s="190">
        <v>2</v>
      </c>
      <c r="B84" s="189" t="s">
        <v>144</v>
      </c>
      <c r="C84" s="189" t="s">
        <v>198</v>
      </c>
      <c r="D84" s="170" t="s">
        <v>199</v>
      </c>
      <c r="E84" s="191" t="s">
        <v>146</v>
      </c>
      <c r="F84" s="192" t="s">
        <v>303</v>
      </c>
      <c r="G84" s="125"/>
      <c r="H84" s="225"/>
      <c r="I84" s="126"/>
      <c r="J84" s="286">
        <v>0.08</v>
      </c>
      <c r="K84" s="258">
        <f t="shared" si="56"/>
        <v>0</v>
      </c>
      <c r="L84" s="259">
        <f t="shared" si="57"/>
        <v>0</v>
      </c>
      <c r="M84" s="259">
        <f t="shared" si="58"/>
        <v>0</v>
      </c>
      <c r="N84" s="342"/>
    </row>
    <row r="85" spans="1:16" s="260" customFormat="1" ht="76.5">
      <c r="A85" s="187">
        <v>3</v>
      </c>
      <c r="B85" s="188" t="s">
        <v>144</v>
      </c>
      <c r="C85" s="188" t="s">
        <v>198</v>
      </c>
      <c r="D85" s="188" t="s">
        <v>147</v>
      </c>
      <c r="E85" s="188" t="s">
        <v>145</v>
      </c>
      <c r="F85" s="192" t="s">
        <v>304</v>
      </c>
      <c r="G85" s="125">
        <v>80</v>
      </c>
      <c r="H85" s="124"/>
      <c r="I85" s="126"/>
      <c r="J85" s="286">
        <v>0.08</v>
      </c>
      <c r="K85" s="258">
        <f t="shared" si="56"/>
        <v>0</v>
      </c>
      <c r="L85" s="259">
        <f t="shared" si="57"/>
        <v>0</v>
      </c>
      <c r="M85" s="259">
        <f t="shared" si="58"/>
        <v>0</v>
      </c>
      <c r="N85" s="342"/>
    </row>
    <row r="86" spans="1:16" s="260" customFormat="1" ht="165" customHeight="1">
      <c r="A86" s="187">
        <v>4</v>
      </c>
      <c r="B86" s="188" t="s">
        <v>149</v>
      </c>
      <c r="C86" s="188" t="s">
        <v>150</v>
      </c>
      <c r="D86" s="188" t="s">
        <v>151</v>
      </c>
      <c r="E86" s="188" t="s">
        <v>148</v>
      </c>
      <c r="F86" s="192" t="s">
        <v>305</v>
      </c>
      <c r="G86" s="125"/>
      <c r="H86" s="124"/>
      <c r="I86" s="126"/>
      <c r="J86" s="286">
        <v>0.08</v>
      </c>
      <c r="K86" s="258">
        <f t="shared" si="56"/>
        <v>0</v>
      </c>
      <c r="L86" s="259">
        <f t="shared" si="57"/>
        <v>0</v>
      </c>
      <c r="M86" s="259">
        <f t="shared" si="58"/>
        <v>0</v>
      </c>
      <c r="N86" s="342"/>
      <c r="O86" s="317"/>
      <c r="P86" s="326"/>
    </row>
    <row r="87" spans="1:16" s="260" customFormat="1" ht="16.5">
      <c r="A87" s="263"/>
      <c r="B87" s="264" t="s">
        <v>27</v>
      </c>
      <c r="C87" s="265" t="s">
        <v>9</v>
      </c>
      <c r="D87" s="266"/>
      <c r="E87" s="266"/>
      <c r="F87" s="266"/>
      <c r="G87" s="266"/>
      <c r="H87" s="267"/>
      <c r="I87" s="268"/>
      <c r="J87" s="266"/>
      <c r="K87" s="266"/>
      <c r="L87" s="269">
        <f>SUM(L83:L86)</f>
        <v>0</v>
      </c>
      <c r="M87" s="287">
        <f>SUM(M83:M86)</f>
        <v>0</v>
      </c>
      <c r="N87" s="288"/>
    </row>
    <row r="88" spans="1:16" s="260" customFormat="1" ht="16.5">
      <c r="A88" s="118" t="s">
        <v>260</v>
      </c>
      <c r="B88" s="118"/>
      <c r="C88" s="118"/>
      <c r="D88" s="118"/>
      <c r="E88" s="118"/>
      <c r="F88" s="118"/>
      <c r="G88" s="118"/>
      <c r="H88" s="118"/>
      <c r="I88" s="118"/>
      <c r="J88" s="118"/>
      <c r="K88" s="118"/>
      <c r="L88" s="321"/>
      <c r="M88" s="322"/>
      <c r="N88" s="323"/>
    </row>
    <row r="89" spans="1:16" s="260" customFormat="1" ht="16.5">
      <c r="A89" s="263"/>
      <c r="B89" s="264"/>
      <c r="C89" s="265"/>
      <c r="D89" s="266"/>
      <c r="E89" s="266"/>
      <c r="F89" s="266"/>
      <c r="G89" s="266"/>
      <c r="H89" s="267"/>
      <c r="I89" s="268"/>
      <c r="J89" s="266"/>
      <c r="K89" s="266"/>
      <c r="L89" s="269"/>
      <c r="M89" s="287"/>
      <c r="N89" s="288"/>
    </row>
    <row r="90" spans="1:16" s="260" customFormat="1" ht="16.5">
      <c r="A90" s="263"/>
      <c r="B90" s="264"/>
      <c r="C90" s="265"/>
      <c r="D90" s="266"/>
      <c r="E90" s="266"/>
      <c r="F90" s="266"/>
      <c r="G90" s="266"/>
      <c r="H90" s="267"/>
      <c r="I90" s="268"/>
      <c r="J90" s="266"/>
      <c r="K90" s="266"/>
      <c r="L90" s="269"/>
      <c r="M90" s="287"/>
      <c r="N90" s="288"/>
    </row>
    <row r="91" spans="1:16" s="260" customFormat="1" ht="16.5">
      <c r="A91" s="279" t="s">
        <v>28</v>
      </c>
      <c r="B91" s="280"/>
      <c r="C91" s="281" t="s">
        <v>157</v>
      </c>
      <c r="D91" s="281"/>
      <c r="E91" s="281"/>
      <c r="F91" s="281"/>
      <c r="G91" s="281"/>
      <c r="H91" s="282"/>
      <c r="I91" s="283"/>
      <c r="J91" s="281"/>
      <c r="K91" s="281"/>
      <c r="L91" s="284"/>
      <c r="M91" s="284"/>
      <c r="N91" s="285"/>
    </row>
    <row r="92" spans="1:16" s="260" customFormat="1" ht="51">
      <c r="A92" s="131">
        <v>1</v>
      </c>
      <c r="B92" s="132" t="s">
        <v>144</v>
      </c>
      <c r="C92" s="132" t="s">
        <v>144</v>
      </c>
      <c r="D92" s="128" t="s">
        <v>152</v>
      </c>
      <c r="E92" s="132" t="s">
        <v>153</v>
      </c>
      <c r="F92" s="192" t="s">
        <v>307</v>
      </c>
      <c r="G92" s="138">
        <v>60</v>
      </c>
      <c r="H92" s="226"/>
      <c r="I92" s="141"/>
      <c r="J92" s="133">
        <v>0.08</v>
      </c>
      <c r="K92" s="258">
        <f t="shared" ref="K92:K95" si="59">ROUND(I92*(1+J92),2)</f>
        <v>0</v>
      </c>
      <c r="L92" s="259">
        <f t="shared" ref="L92:L94" si="60">ROUND(G92*I92,2)</f>
        <v>0</v>
      </c>
      <c r="M92" s="259">
        <f t="shared" ref="M92:M95" si="61">ROUND(L92*(1+J92),2)</f>
        <v>0</v>
      </c>
      <c r="N92" s="342"/>
    </row>
    <row r="93" spans="1:16" s="260" customFormat="1" ht="38.25">
      <c r="A93" s="134">
        <v>2</v>
      </c>
      <c r="B93" s="135" t="s">
        <v>144</v>
      </c>
      <c r="C93" s="135" t="s">
        <v>144</v>
      </c>
      <c r="D93" s="136" t="s">
        <v>154</v>
      </c>
      <c r="E93" s="135" t="s">
        <v>306</v>
      </c>
      <c r="F93" s="192" t="s">
        <v>308</v>
      </c>
      <c r="G93" s="140">
        <v>15</v>
      </c>
      <c r="H93" s="227"/>
      <c r="I93" s="143"/>
      <c r="J93" s="137">
        <v>0.23</v>
      </c>
      <c r="K93" s="258">
        <f t="shared" si="59"/>
        <v>0</v>
      </c>
      <c r="L93" s="259">
        <f t="shared" si="60"/>
        <v>0</v>
      </c>
      <c r="M93" s="259">
        <f t="shared" si="61"/>
        <v>0</v>
      </c>
      <c r="N93" s="342"/>
    </row>
    <row r="94" spans="1:16" s="260" customFormat="1" ht="127.5">
      <c r="A94" s="131">
        <v>3</v>
      </c>
      <c r="B94" s="132" t="s">
        <v>144</v>
      </c>
      <c r="C94" s="132" t="s">
        <v>144</v>
      </c>
      <c r="D94" s="128" t="s">
        <v>155</v>
      </c>
      <c r="E94" s="132" t="s">
        <v>153</v>
      </c>
      <c r="F94" s="192" t="s">
        <v>309</v>
      </c>
      <c r="G94" s="138">
        <v>5</v>
      </c>
      <c r="H94" s="226"/>
      <c r="I94" s="141"/>
      <c r="J94" s="133">
        <v>0.08</v>
      </c>
      <c r="K94" s="258">
        <f t="shared" si="59"/>
        <v>0</v>
      </c>
      <c r="L94" s="259">
        <f t="shared" si="60"/>
        <v>0</v>
      </c>
      <c r="M94" s="259">
        <f t="shared" si="61"/>
        <v>0</v>
      </c>
      <c r="N94" s="342"/>
    </row>
    <row r="95" spans="1:16" s="260" customFormat="1" ht="165.75">
      <c r="A95" s="131">
        <v>4</v>
      </c>
      <c r="B95" s="132" t="s">
        <v>144</v>
      </c>
      <c r="C95" s="132" t="s">
        <v>144</v>
      </c>
      <c r="D95" s="128" t="s">
        <v>156</v>
      </c>
      <c r="E95" s="132" t="s">
        <v>153</v>
      </c>
      <c r="F95" s="192" t="s">
        <v>153</v>
      </c>
      <c r="G95" s="138">
        <v>1</v>
      </c>
      <c r="H95" s="226"/>
      <c r="I95" s="141"/>
      <c r="J95" s="133">
        <v>0.08</v>
      </c>
      <c r="K95" s="258">
        <f t="shared" si="59"/>
        <v>0</v>
      </c>
      <c r="L95" s="259">
        <f>ROUND(G95*I95,2)</f>
        <v>0</v>
      </c>
      <c r="M95" s="259">
        <f t="shared" si="61"/>
        <v>0</v>
      </c>
      <c r="N95" s="342"/>
      <c r="O95" s="261"/>
    </row>
    <row r="96" spans="1:16" s="260" customFormat="1" ht="16.5">
      <c r="A96" s="263"/>
      <c r="B96" s="264" t="s">
        <v>28</v>
      </c>
      <c r="C96" s="265" t="s">
        <v>9</v>
      </c>
      <c r="D96" s="266"/>
      <c r="E96" s="266"/>
      <c r="F96" s="266"/>
      <c r="G96" s="266"/>
      <c r="H96" s="267"/>
      <c r="I96" s="268"/>
      <c r="J96" s="266"/>
      <c r="K96" s="266"/>
      <c r="L96" s="269">
        <f>SUM(L92:L95)</f>
        <v>0</v>
      </c>
      <c r="M96" s="287">
        <f>SUM(M92:M95)</f>
        <v>0</v>
      </c>
      <c r="N96" s="288"/>
    </row>
    <row r="97" spans="1:15" s="260" customFormat="1" ht="16.5">
      <c r="A97" s="279" t="s">
        <v>29</v>
      </c>
      <c r="B97" s="280"/>
      <c r="C97" s="281" t="s">
        <v>169</v>
      </c>
      <c r="D97" s="281"/>
      <c r="E97" s="281"/>
      <c r="F97" s="281"/>
      <c r="G97" s="281"/>
      <c r="H97" s="282"/>
      <c r="I97" s="283"/>
      <c r="J97" s="281"/>
      <c r="K97" s="281"/>
      <c r="L97" s="284"/>
      <c r="M97" s="284"/>
      <c r="N97" s="285"/>
    </row>
    <row r="98" spans="1:15" s="260" customFormat="1" ht="63.75" customHeight="1">
      <c r="A98" s="147">
        <v>1</v>
      </c>
      <c r="B98" s="148" t="s">
        <v>237</v>
      </c>
      <c r="C98" s="148" t="s">
        <v>205</v>
      </c>
      <c r="D98" s="148" t="s">
        <v>164</v>
      </c>
      <c r="E98" s="151" t="s">
        <v>165</v>
      </c>
      <c r="F98" s="194" t="s">
        <v>310</v>
      </c>
      <c r="G98" s="155">
        <v>40</v>
      </c>
      <c r="H98" s="228"/>
      <c r="I98" s="158"/>
      <c r="J98" s="327">
        <v>0.08</v>
      </c>
      <c r="K98" s="258">
        <f t="shared" ref="K98:K100" si="62">ROUND(I98*(1+J98),2)</f>
        <v>0</v>
      </c>
      <c r="L98" s="259">
        <f t="shared" ref="L98:L100" si="63">ROUND(G98*I98,2)</f>
        <v>0</v>
      </c>
      <c r="M98" s="259">
        <f t="shared" ref="M98:M100" si="64">ROUND(L98*(1+J98),2)</f>
        <v>0</v>
      </c>
      <c r="N98" s="342"/>
    </row>
    <row r="99" spans="1:15" s="260" customFormat="1" ht="126.75" customHeight="1">
      <c r="A99" s="152">
        <v>2</v>
      </c>
      <c r="B99" s="153" t="s">
        <v>206</v>
      </c>
      <c r="C99" s="153" t="s">
        <v>208</v>
      </c>
      <c r="D99" s="153" t="s">
        <v>207</v>
      </c>
      <c r="E99" s="154" t="s">
        <v>146</v>
      </c>
      <c r="F99" s="194" t="s">
        <v>310</v>
      </c>
      <c r="G99" s="156">
        <v>40</v>
      </c>
      <c r="H99" s="229"/>
      <c r="I99" s="159"/>
      <c r="J99" s="327">
        <v>0.08</v>
      </c>
      <c r="K99" s="258">
        <f t="shared" si="62"/>
        <v>0</v>
      </c>
      <c r="L99" s="259">
        <f t="shared" si="63"/>
        <v>0</v>
      </c>
      <c r="M99" s="259">
        <f t="shared" si="64"/>
        <v>0</v>
      </c>
      <c r="N99" s="342"/>
    </row>
    <row r="100" spans="1:15" s="260" customFormat="1" ht="16.5">
      <c r="A100" s="149">
        <v>3</v>
      </c>
      <c r="B100" s="150" t="s">
        <v>144</v>
      </c>
      <c r="C100" s="150" t="s">
        <v>144</v>
      </c>
      <c r="D100" s="150" t="s">
        <v>166</v>
      </c>
      <c r="E100" s="150" t="s">
        <v>167</v>
      </c>
      <c r="F100" s="168" t="s">
        <v>168</v>
      </c>
      <c r="G100" s="172">
        <v>2</v>
      </c>
      <c r="H100" s="231"/>
      <c r="I100" s="157"/>
      <c r="J100" s="327">
        <v>0.08</v>
      </c>
      <c r="K100" s="258">
        <f t="shared" si="62"/>
        <v>0</v>
      </c>
      <c r="L100" s="259">
        <f t="shared" si="63"/>
        <v>0</v>
      </c>
      <c r="M100" s="259">
        <f t="shared" si="64"/>
        <v>0</v>
      </c>
      <c r="N100" s="342"/>
    </row>
    <row r="101" spans="1:15" s="260" customFormat="1" ht="16.5">
      <c r="A101" s="263"/>
      <c r="B101" s="264" t="s">
        <v>29</v>
      </c>
      <c r="C101" s="265" t="s">
        <v>9</v>
      </c>
      <c r="D101" s="266"/>
      <c r="E101" s="266"/>
      <c r="F101" s="266"/>
      <c r="G101" s="266"/>
      <c r="H101" s="267"/>
      <c r="I101" s="268"/>
      <c r="J101" s="266"/>
      <c r="K101" s="266"/>
      <c r="L101" s="269">
        <f>SUM(L98:L100)</f>
        <v>0</v>
      </c>
      <c r="M101" s="287">
        <f>SUM(M98:M100)</f>
        <v>0</v>
      </c>
      <c r="N101" s="288"/>
    </row>
    <row r="102" spans="1:15" s="260" customFormat="1" ht="16.5">
      <c r="A102" s="279" t="s">
        <v>30</v>
      </c>
      <c r="B102" s="280"/>
      <c r="C102" s="281" t="s">
        <v>261</v>
      </c>
      <c r="D102" s="281"/>
      <c r="E102" s="281"/>
      <c r="F102" s="281"/>
      <c r="G102" s="281"/>
      <c r="H102" s="282"/>
      <c r="I102" s="283"/>
      <c r="J102" s="281"/>
      <c r="K102" s="281"/>
      <c r="L102" s="284"/>
      <c r="M102" s="284"/>
      <c r="N102" s="285"/>
    </row>
    <row r="103" spans="1:15" s="260" customFormat="1" ht="127.5">
      <c r="A103" s="160">
        <v>1</v>
      </c>
      <c r="B103" s="161"/>
      <c r="C103" s="162" t="s">
        <v>170</v>
      </c>
      <c r="D103" s="163" t="s">
        <v>171</v>
      </c>
      <c r="E103" s="164" t="s">
        <v>262</v>
      </c>
      <c r="F103" s="254" t="s">
        <v>319</v>
      </c>
      <c r="G103" s="166">
        <v>3</v>
      </c>
      <c r="H103" s="251"/>
      <c r="I103" s="167"/>
      <c r="J103" s="165">
        <v>0.08</v>
      </c>
      <c r="K103" s="258">
        <f t="shared" ref="K103:K105" si="65">ROUND(I103*(1+J103),2)</f>
        <v>0</v>
      </c>
      <c r="L103" s="259">
        <f t="shared" ref="L103:L105" si="66">ROUND(G103*I103,2)</f>
        <v>0</v>
      </c>
      <c r="M103" s="259">
        <f t="shared" ref="M103:M105" si="67">ROUND(L103*(1+J103),2)</f>
        <v>0</v>
      </c>
      <c r="N103" s="337"/>
    </row>
    <row r="104" spans="1:15" s="260" customFormat="1" ht="127.5">
      <c r="A104" s="169">
        <v>2</v>
      </c>
      <c r="B104" s="163" t="s">
        <v>173</v>
      </c>
      <c r="C104" s="163" t="s">
        <v>174</v>
      </c>
      <c r="D104" s="163" t="s">
        <v>175</v>
      </c>
      <c r="E104" s="170" t="s">
        <v>263</v>
      </c>
      <c r="F104" s="168" t="s">
        <v>320</v>
      </c>
      <c r="G104" s="172">
        <v>50</v>
      </c>
      <c r="H104" s="231"/>
      <c r="I104" s="173"/>
      <c r="J104" s="171">
        <v>0.08</v>
      </c>
      <c r="K104" s="258">
        <f t="shared" si="65"/>
        <v>0</v>
      </c>
      <c r="L104" s="259">
        <f t="shared" si="66"/>
        <v>0</v>
      </c>
      <c r="M104" s="259">
        <f t="shared" si="67"/>
        <v>0</v>
      </c>
      <c r="N104" s="337"/>
    </row>
    <row r="105" spans="1:15" s="260" customFormat="1" ht="127.5">
      <c r="A105" s="169">
        <v>3</v>
      </c>
      <c r="B105" s="163" t="s">
        <v>176</v>
      </c>
      <c r="C105" s="163" t="s">
        <v>177</v>
      </c>
      <c r="D105" s="163" t="s">
        <v>178</v>
      </c>
      <c r="E105" s="170" t="s">
        <v>179</v>
      </c>
      <c r="F105" s="168" t="s">
        <v>312</v>
      </c>
      <c r="G105" s="172">
        <v>15</v>
      </c>
      <c r="H105" s="231"/>
      <c r="I105" s="173"/>
      <c r="J105" s="171">
        <v>0.08</v>
      </c>
      <c r="K105" s="258">
        <f t="shared" si="65"/>
        <v>0</v>
      </c>
      <c r="L105" s="259">
        <f t="shared" si="66"/>
        <v>0</v>
      </c>
      <c r="M105" s="259">
        <f t="shared" si="67"/>
        <v>0</v>
      </c>
      <c r="N105" s="337"/>
    </row>
    <row r="106" spans="1:15" s="260" customFormat="1" ht="19.149999999999999" customHeight="1">
      <c r="B106" s="355" t="s">
        <v>264</v>
      </c>
      <c r="C106" s="355"/>
      <c r="D106" s="355"/>
      <c r="E106" s="355"/>
      <c r="F106" s="355"/>
      <c r="G106" s="355"/>
      <c r="H106" s="355"/>
      <c r="I106" s="355"/>
      <c r="J106" s="355"/>
      <c r="K106" s="355"/>
      <c r="L106" s="355"/>
      <c r="M106" s="355"/>
      <c r="N106" s="355"/>
    </row>
    <row r="107" spans="1:15" s="260" customFormat="1" ht="16.5">
      <c r="A107" s="263"/>
      <c r="B107" s="264" t="s">
        <v>30</v>
      </c>
      <c r="C107" s="265" t="s">
        <v>9</v>
      </c>
      <c r="D107" s="266"/>
      <c r="E107" s="266"/>
      <c r="F107" s="266"/>
      <c r="G107" s="266"/>
      <c r="H107" s="267"/>
      <c r="I107" s="268"/>
      <c r="J107" s="266"/>
      <c r="K107" s="266"/>
      <c r="L107" s="269">
        <f>SUM(L103:L105)</f>
        <v>0</v>
      </c>
      <c r="M107" s="287">
        <f>SUM(M103:M105)</f>
        <v>0</v>
      </c>
      <c r="N107" s="270"/>
    </row>
    <row r="108" spans="1:15" s="260" customFormat="1" ht="16.5">
      <c r="A108" s="279" t="s">
        <v>31</v>
      </c>
      <c r="B108" s="280"/>
      <c r="C108" s="281" t="s">
        <v>183</v>
      </c>
      <c r="D108" s="281"/>
      <c r="E108" s="281"/>
      <c r="F108" s="281"/>
      <c r="G108" s="281"/>
      <c r="H108" s="282"/>
      <c r="I108" s="283"/>
      <c r="J108" s="281"/>
      <c r="K108" s="281"/>
      <c r="L108" s="284"/>
      <c r="M108" s="284"/>
      <c r="N108" s="285"/>
    </row>
    <row r="109" spans="1:15" s="260" customFormat="1" ht="107.25" customHeight="1">
      <c r="A109" s="169">
        <v>1</v>
      </c>
      <c r="B109" s="170" t="s">
        <v>144</v>
      </c>
      <c r="C109" s="170" t="s">
        <v>144</v>
      </c>
      <c r="D109" s="170" t="s">
        <v>181</v>
      </c>
      <c r="E109" s="170" t="s">
        <v>182</v>
      </c>
      <c r="F109" s="168" t="s">
        <v>311</v>
      </c>
      <c r="G109" s="172">
        <v>200</v>
      </c>
      <c r="H109" s="231"/>
      <c r="I109" s="173"/>
      <c r="J109" s="171">
        <v>0.08</v>
      </c>
      <c r="K109" s="258">
        <f t="shared" ref="K109" si="68">ROUND(I109*(1+J109),2)</f>
        <v>0</v>
      </c>
      <c r="L109" s="259">
        <f t="shared" ref="L109" si="69">ROUND(G109*I109,2)</f>
        <v>0</v>
      </c>
      <c r="M109" s="259">
        <f t="shared" ref="M109" si="70">ROUND(L109*(1+J109),2)</f>
        <v>0</v>
      </c>
      <c r="N109" s="337"/>
    </row>
    <row r="110" spans="1:15" s="260" customFormat="1" ht="16.5">
      <c r="A110" s="263"/>
      <c r="B110" s="264" t="s">
        <v>31</v>
      </c>
      <c r="C110" s="265" t="s">
        <v>9</v>
      </c>
      <c r="D110" s="266"/>
      <c r="E110" s="266"/>
      <c r="F110" s="266"/>
      <c r="G110" s="266"/>
      <c r="H110" s="267"/>
      <c r="I110" s="268"/>
      <c r="J110" s="266"/>
      <c r="K110" s="266"/>
      <c r="L110" s="269">
        <f>SUM(L109:L109)</f>
        <v>0</v>
      </c>
      <c r="M110" s="287">
        <f>SUM(M109:M109)</f>
        <v>0</v>
      </c>
      <c r="N110" s="270"/>
    </row>
    <row r="111" spans="1:15" s="260" customFormat="1" ht="16.5">
      <c r="A111" s="279" t="s">
        <v>32</v>
      </c>
      <c r="B111" s="280"/>
      <c r="C111" s="281" t="s">
        <v>213</v>
      </c>
      <c r="D111" s="281"/>
      <c r="E111" s="281"/>
      <c r="F111" s="281"/>
      <c r="G111" s="281"/>
      <c r="H111" s="282"/>
      <c r="I111" s="283"/>
      <c r="J111" s="281"/>
      <c r="K111" s="281"/>
      <c r="L111" s="284"/>
      <c r="M111" s="284"/>
      <c r="N111" s="285"/>
    </row>
    <row r="112" spans="1:15" s="328" customFormat="1" ht="86.45" customHeight="1">
      <c r="A112" s="178">
        <v>1</v>
      </c>
      <c r="B112" s="179" t="s">
        <v>184</v>
      </c>
      <c r="C112" s="180" t="s">
        <v>185</v>
      </c>
      <c r="D112" s="179" t="s">
        <v>186</v>
      </c>
      <c r="E112" s="179" t="s">
        <v>212</v>
      </c>
      <c r="F112" s="347" t="s">
        <v>313</v>
      </c>
      <c r="G112" s="176"/>
      <c r="H112" s="252"/>
      <c r="I112" s="157"/>
      <c r="J112" s="181">
        <v>0.08</v>
      </c>
      <c r="K112" s="258">
        <f t="shared" ref="K112:K115" si="71">ROUND(I112*(1+J112),2)</f>
        <v>0</v>
      </c>
      <c r="L112" s="259">
        <f t="shared" ref="L112:L115" si="72">ROUND(G112*I112,2)</f>
        <v>0</v>
      </c>
      <c r="M112" s="259">
        <f t="shared" ref="M112:M114" si="73">ROUND(L112*(1+J112),2)</f>
        <v>0</v>
      </c>
      <c r="N112" s="344"/>
      <c r="O112" s="329"/>
    </row>
    <row r="113" spans="1:15" s="260" customFormat="1" ht="85.9" customHeight="1">
      <c r="A113" s="178">
        <v>2</v>
      </c>
      <c r="B113" s="179" t="s">
        <v>184</v>
      </c>
      <c r="C113" s="180" t="s">
        <v>185</v>
      </c>
      <c r="D113" s="179" t="s">
        <v>186</v>
      </c>
      <c r="E113" s="179" t="s">
        <v>209</v>
      </c>
      <c r="F113" s="193" t="s">
        <v>314</v>
      </c>
      <c r="G113" s="176"/>
      <c r="H113" s="252"/>
      <c r="I113" s="173"/>
      <c r="J113" s="181">
        <v>0.08</v>
      </c>
      <c r="K113" s="258">
        <f t="shared" si="71"/>
        <v>0</v>
      </c>
      <c r="L113" s="259">
        <f t="shared" si="72"/>
        <v>0</v>
      </c>
      <c r="M113" s="259">
        <f t="shared" si="73"/>
        <v>0</v>
      </c>
      <c r="N113" s="337"/>
      <c r="O113" s="261"/>
    </row>
    <row r="114" spans="1:15" s="260" customFormat="1" ht="84" customHeight="1">
      <c r="A114" s="178">
        <v>3</v>
      </c>
      <c r="B114" s="179" t="s">
        <v>184</v>
      </c>
      <c r="C114" s="180" t="s">
        <v>185</v>
      </c>
      <c r="D114" s="179" t="s">
        <v>186</v>
      </c>
      <c r="E114" s="179" t="s">
        <v>211</v>
      </c>
      <c r="F114" s="193" t="s">
        <v>180</v>
      </c>
      <c r="G114" s="176"/>
      <c r="H114" s="252"/>
      <c r="I114" s="173"/>
      <c r="J114" s="181">
        <v>0.08</v>
      </c>
      <c r="K114" s="258">
        <f t="shared" si="71"/>
        <v>0</v>
      </c>
      <c r="L114" s="259">
        <f t="shared" si="72"/>
        <v>0</v>
      </c>
      <c r="M114" s="259">
        <f t="shared" si="73"/>
        <v>0</v>
      </c>
      <c r="N114" s="337"/>
      <c r="O114" s="261"/>
    </row>
    <row r="115" spans="1:15" s="260" customFormat="1" ht="61.9" customHeight="1">
      <c r="A115" s="30">
        <v>4</v>
      </c>
      <c r="B115" s="31" t="s">
        <v>72</v>
      </c>
      <c r="C115" s="31" t="s">
        <v>238</v>
      </c>
      <c r="D115" s="31" t="s">
        <v>73</v>
      </c>
      <c r="E115" s="32" t="s">
        <v>64</v>
      </c>
      <c r="F115" s="52" t="s">
        <v>315</v>
      </c>
      <c r="G115" s="33"/>
      <c r="H115" s="253"/>
      <c r="I115" s="173"/>
      <c r="J115" s="286">
        <v>0.08</v>
      </c>
      <c r="K115" s="258">
        <f t="shared" si="71"/>
        <v>0</v>
      </c>
      <c r="L115" s="259">
        <f t="shared" si="72"/>
        <v>0</v>
      </c>
      <c r="M115" s="259">
        <f>ROUND(L115*(1+J115),2)</f>
        <v>0</v>
      </c>
      <c r="N115" s="337"/>
    </row>
    <row r="116" spans="1:15" s="260" customFormat="1" ht="16.5">
      <c r="A116" s="263"/>
      <c r="B116" s="264" t="s">
        <v>32</v>
      </c>
      <c r="C116" s="265" t="s">
        <v>9</v>
      </c>
      <c r="D116" s="266"/>
      <c r="E116" s="266"/>
      <c r="F116" s="266"/>
      <c r="G116" s="266"/>
      <c r="H116" s="267"/>
      <c r="I116" s="268"/>
      <c r="J116" s="266"/>
      <c r="K116" s="266"/>
      <c r="L116" s="269">
        <f>SUM(L112:L115)</f>
        <v>0</v>
      </c>
      <c r="M116" s="287">
        <f>SUM(M112:M115)</f>
        <v>0</v>
      </c>
      <c r="N116" s="270"/>
    </row>
    <row r="117" spans="1:15" s="260" customFormat="1" ht="16.5">
      <c r="A117" s="330"/>
      <c r="B117" s="272"/>
      <c r="C117" s="273"/>
      <c r="D117" s="274"/>
      <c r="E117" s="274"/>
      <c r="F117" s="274"/>
      <c r="G117" s="274"/>
      <c r="H117" s="274"/>
      <c r="I117" s="275"/>
      <c r="J117" s="274"/>
      <c r="K117" s="274"/>
      <c r="L117" s="276"/>
      <c r="M117" s="324"/>
      <c r="N117" s="325"/>
    </row>
    <row r="118" spans="1:15" s="260" customFormat="1" ht="16.5">
      <c r="A118" s="279" t="s">
        <v>33</v>
      </c>
      <c r="B118" s="280"/>
      <c r="C118" s="281" t="s">
        <v>200</v>
      </c>
      <c r="D118" s="281"/>
      <c r="E118" s="281"/>
      <c r="F118" s="281"/>
      <c r="G118" s="281"/>
      <c r="H118" s="282"/>
      <c r="I118" s="283"/>
      <c r="J118" s="281"/>
      <c r="K118" s="281"/>
      <c r="L118" s="284"/>
      <c r="M118" s="284"/>
      <c r="N118" s="285"/>
    </row>
    <row r="119" spans="1:15" s="260" customFormat="1" ht="135" customHeight="1">
      <c r="A119" s="178">
        <v>1</v>
      </c>
      <c r="B119" s="179" t="s">
        <v>204</v>
      </c>
      <c r="C119" s="180" t="s">
        <v>201</v>
      </c>
      <c r="D119" s="179" t="s">
        <v>202</v>
      </c>
      <c r="E119" s="179" t="s">
        <v>203</v>
      </c>
      <c r="F119" s="193" t="s">
        <v>314</v>
      </c>
      <c r="G119" s="176"/>
      <c r="H119" s="252"/>
      <c r="I119" s="177"/>
      <c r="J119" s="181">
        <v>0.08</v>
      </c>
      <c r="K119" s="258">
        <f t="shared" ref="K119" si="74">ROUND(I119*(1+J119),2)</f>
        <v>0</v>
      </c>
      <c r="L119" s="259">
        <f t="shared" ref="L119" si="75">ROUND(G119*I119,2)</f>
        <v>0</v>
      </c>
      <c r="M119" s="259">
        <f t="shared" ref="M119" si="76">ROUND(L119*(1+J119),2)</f>
        <v>0</v>
      </c>
      <c r="N119" s="337"/>
    </row>
    <row r="120" spans="1:15" s="260" customFormat="1" ht="16.5">
      <c r="A120" s="263"/>
      <c r="B120" s="264" t="s">
        <v>33</v>
      </c>
      <c r="C120" s="265" t="s">
        <v>9</v>
      </c>
      <c r="D120" s="266"/>
      <c r="E120" s="266"/>
      <c r="F120" s="266"/>
      <c r="G120" s="266"/>
      <c r="H120" s="267"/>
      <c r="I120" s="268"/>
      <c r="J120" s="266"/>
      <c r="K120" s="266"/>
      <c r="L120" s="269">
        <f>SUM(L119)</f>
        <v>0</v>
      </c>
      <c r="M120" s="287">
        <f>SUM(M119)</f>
        <v>0</v>
      </c>
      <c r="N120" s="270"/>
    </row>
    <row r="121" spans="1:15" s="260" customFormat="1" ht="18.600000000000001" customHeight="1">
      <c r="A121" s="263"/>
      <c r="B121" s="350" t="s">
        <v>246</v>
      </c>
      <c r="C121" s="352" t="s">
        <v>267</v>
      </c>
      <c r="D121" s="351"/>
      <c r="E121" s="266"/>
      <c r="F121" s="266"/>
      <c r="G121" s="266"/>
      <c r="H121" s="267"/>
      <c r="I121" s="268"/>
      <c r="J121" s="266"/>
      <c r="K121" s="266"/>
      <c r="L121" s="269"/>
      <c r="M121" s="287"/>
      <c r="N121" s="270"/>
    </row>
    <row r="122" spans="1:15" s="260" customFormat="1" ht="16.5">
      <c r="A122" s="279" t="s">
        <v>34</v>
      </c>
      <c r="B122" s="280"/>
      <c r="C122" s="281" t="s">
        <v>232</v>
      </c>
      <c r="D122" s="281"/>
      <c r="E122" s="281"/>
      <c r="F122" s="281"/>
      <c r="G122" s="281"/>
      <c r="H122" s="282"/>
      <c r="I122" s="283"/>
      <c r="J122" s="281"/>
      <c r="K122" s="281"/>
      <c r="L122" s="284"/>
      <c r="M122" s="284"/>
      <c r="N122" s="285"/>
    </row>
    <row r="123" spans="1:15" s="328" customFormat="1" ht="162">
      <c r="A123" s="219">
        <v>1</v>
      </c>
      <c r="B123" s="209" t="s">
        <v>222</v>
      </c>
      <c r="C123" s="210" t="s">
        <v>220</v>
      </c>
      <c r="D123" s="331" t="s">
        <v>221</v>
      </c>
      <c r="E123" s="332" t="s">
        <v>223</v>
      </c>
      <c r="F123" s="211" t="s">
        <v>180</v>
      </c>
      <c r="G123" s="212">
        <v>200</v>
      </c>
      <c r="H123" s="333"/>
      <c r="I123" s="173"/>
      <c r="J123" s="213">
        <v>0.08</v>
      </c>
      <c r="K123" s="258">
        <f t="shared" ref="K123:K126" si="77">ROUND(I123*(1+J123),2)</f>
        <v>0</v>
      </c>
      <c r="L123" s="259">
        <f t="shared" ref="L123:L126" si="78">ROUND(G123*I123,2)</f>
        <v>0</v>
      </c>
      <c r="M123" s="259">
        <f t="shared" ref="M123:M126" si="79">ROUND(L123*(1+J123),2)</f>
        <v>0</v>
      </c>
      <c r="N123" s="344"/>
      <c r="O123" s="329"/>
    </row>
    <row r="124" spans="1:15" s="260" customFormat="1" ht="177" customHeight="1">
      <c r="A124" s="214">
        <v>2</v>
      </c>
      <c r="B124" s="209" t="s">
        <v>222</v>
      </c>
      <c r="C124" s="210" t="s">
        <v>220</v>
      </c>
      <c r="D124" s="331" t="s">
        <v>221</v>
      </c>
      <c r="E124" s="332" t="s">
        <v>224</v>
      </c>
      <c r="F124" s="215" t="s">
        <v>172</v>
      </c>
      <c r="G124" s="212">
        <v>200</v>
      </c>
      <c r="H124" s="333"/>
      <c r="I124" s="173"/>
      <c r="J124" s="216">
        <v>0.08</v>
      </c>
      <c r="K124" s="258">
        <f t="shared" si="77"/>
        <v>0</v>
      </c>
      <c r="L124" s="259">
        <f t="shared" si="78"/>
        <v>0</v>
      </c>
      <c r="M124" s="259">
        <f t="shared" si="79"/>
        <v>0</v>
      </c>
      <c r="N124" s="337"/>
      <c r="O124" s="261"/>
    </row>
    <row r="125" spans="1:15" s="328" customFormat="1" ht="167.45" customHeight="1">
      <c r="A125" s="214">
        <v>3</v>
      </c>
      <c r="B125" s="220" t="s">
        <v>229</v>
      </c>
      <c r="C125" s="220" t="s">
        <v>227</v>
      </c>
      <c r="D125" s="334" t="s">
        <v>228</v>
      </c>
      <c r="E125" s="189" t="s">
        <v>225</v>
      </c>
      <c r="F125" s="211" t="s">
        <v>316</v>
      </c>
      <c r="G125" s="212">
        <v>20</v>
      </c>
      <c r="H125" s="333"/>
      <c r="I125" s="173"/>
      <c r="J125" s="213">
        <v>0.08</v>
      </c>
      <c r="K125" s="258">
        <f t="shared" si="77"/>
        <v>0</v>
      </c>
      <c r="L125" s="259">
        <f t="shared" si="78"/>
        <v>0</v>
      </c>
      <c r="M125" s="259">
        <f t="shared" si="79"/>
        <v>0</v>
      </c>
      <c r="N125" s="337"/>
      <c r="O125" s="329"/>
    </row>
    <row r="126" spans="1:15" s="260" customFormat="1" ht="72" customHeight="1">
      <c r="A126" s="214">
        <v>4</v>
      </c>
      <c r="B126" s="217"/>
      <c r="C126" s="218" t="s">
        <v>231</v>
      </c>
      <c r="D126" s="331" t="s">
        <v>230</v>
      </c>
      <c r="E126" s="332" t="s">
        <v>226</v>
      </c>
      <c r="F126" s="348" t="s">
        <v>317</v>
      </c>
      <c r="G126" s="212">
        <v>20</v>
      </c>
      <c r="H126" s="333"/>
      <c r="I126" s="173"/>
      <c r="J126" s="216">
        <v>0.08</v>
      </c>
      <c r="K126" s="258">
        <f t="shared" si="77"/>
        <v>0</v>
      </c>
      <c r="L126" s="259">
        <f t="shared" si="78"/>
        <v>0</v>
      </c>
      <c r="M126" s="259">
        <f t="shared" si="79"/>
        <v>0</v>
      </c>
      <c r="N126" s="337"/>
      <c r="O126" s="261"/>
    </row>
    <row r="127" spans="1:15">
      <c r="B127" s="2" t="s">
        <v>34</v>
      </c>
      <c r="C127" s="3" t="s">
        <v>9</v>
      </c>
      <c r="D127" s="4"/>
      <c r="E127" s="4"/>
      <c r="F127" s="4"/>
      <c r="G127" s="4"/>
      <c r="H127" s="10"/>
      <c r="I127" s="13"/>
      <c r="J127" s="4"/>
      <c r="K127" s="4"/>
      <c r="L127" s="15">
        <f>SUBTOTAL(9,L123:L126)</f>
        <v>0</v>
      </c>
      <c r="M127" s="16">
        <f>SUBTOTAL(9,M123:M126)</f>
        <v>0</v>
      </c>
      <c r="N127" s="19"/>
    </row>
    <row r="128" spans="1:15" ht="15" thickBot="1"/>
    <row r="129" spans="2:14" ht="35.450000000000003" customHeight="1" thickBot="1">
      <c r="J129" s="353" t="s">
        <v>251</v>
      </c>
      <c r="K129" s="354"/>
      <c r="L129" s="345">
        <f>L7+L11+L19+L24+L28+L33+L36+L40+L43+L46+L51+L54+L59+L65+L69+L73+L78+L87+L96+L101+L107+L110+L116+L120+L127</f>
        <v>0</v>
      </c>
      <c r="M129" s="346">
        <f>M7+M11+M19+M24+M28+M33+M36+M40+M43+M46+M51+M54+M59+M65+M69+M73+M78+M87+M96+M101+M107+M110+M116+M120+M127</f>
        <v>0</v>
      </c>
      <c r="N129" s="346"/>
    </row>
    <row r="131" spans="2:14">
      <c r="B131" s="255" t="s">
        <v>233</v>
      </c>
    </row>
    <row r="132" spans="2:14">
      <c r="B132" s="5" t="s">
        <v>234</v>
      </c>
    </row>
    <row r="133" spans="2:14">
      <c r="B133" s="5" t="s">
        <v>244</v>
      </c>
    </row>
    <row r="134" spans="2:14">
      <c r="B134" s="5" t="s">
        <v>235</v>
      </c>
    </row>
    <row r="135" spans="2:14" ht="15">
      <c r="B135" s="5" t="s">
        <v>236</v>
      </c>
      <c r="I135" s="349" t="s">
        <v>318</v>
      </c>
    </row>
    <row r="136" spans="2:14">
      <c r="B136" s="5" t="s">
        <v>245</v>
      </c>
    </row>
  </sheetData>
  <mergeCells count="2">
    <mergeCell ref="J129:K129"/>
    <mergeCell ref="B106:N106"/>
  </mergeCells>
  <pageMargins left="0.31496062992125984" right="0.35433070866141736" top="0.74803149606299213" bottom="0.74803149606299213" header="0.31496062992125984" footer="0.31496062992125984"/>
  <pageSetup paperSize="9" scale="68" fitToHeight="0" orientation="landscape" blackAndWhite="1" r:id="rId1"/>
  <headerFooter>
    <oddHeader>&amp;LNr sprawy: 106/2023&amp;C&amp;"Czcionka tekstu podstawowego,Pogrubiony"FORMULARZ CENOWY&amp;R&amp;"Czcionka tekstu podstawowego,Pogrubiony"Załącznik nr 2 do SWZ</oddHeader>
    <oddFooter>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Zadania</vt:lpstr>
      <vt:lpstr>Zadania!Print_Area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2023-09-15T10:04:21Z</cp:lastPrinted>
  <dcterms:created xsi:type="dcterms:W3CDTF">2023-02-17T08:07:13Z</dcterms:created>
  <dcterms:modified xsi:type="dcterms:W3CDTF">2023-10-10T07:31:33Z</dcterms:modified>
</cp:coreProperties>
</file>