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3\przetargi\69- Opatrunki cz III- UNIA\pytania, odpowiedzi\"/>
    </mc:Choice>
  </mc:AlternateContent>
  <xr:revisionPtr revIDLastSave="0" documentId="13_ncr:1_{9AE5DBA9-2395-4791-8381-77729239BC2B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zam cz 1" sheetId="1" r:id="rId1"/>
    <sheet name="zam cz  2" sheetId="2" r:id="rId2"/>
    <sheet name="zam cz 3" sheetId="3" r:id="rId3"/>
    <sheet name="zam cz 4" sheetId="4" r:id="rId4"/>
    <sheet name="zam cz 5" sheetId="5" r:id="rId5"/>
    <sheet name="zam cz 6" sheetId="6" r:id="rId6"/>
    <sheet name="zam cz 7" sheetId="7" r:id="rId7"/>
    <sheet name="zam cz 8" sheetId="8" r:id="rId8"/>
    <sheet name="zam cz 9" sheetId="9" r:id="rId9"/>
  </sheets>
  <definedNames>
    <definedName name="_xlnm.Print_Area" localSheetId="1">'zam cz  2'!$A$1:$I$44</definedName>
    <definedName name="_xlnm.Print_Area" localSheetId="0">'zam cz 1'!$A$1:$I$20</definedName>
    <definedName name="_xlnm.Print_Area" localSheetId="3">'zam cz 4'!$A$1:$J$23</definedName>
    <definedName name="_xlnm.Print_Area" localSheetId="4">'zam cz 5'!$A$1:$I$24</definedName>
    <definedName name="_xlnm.Print_Area" localSheetId="5">'zam cz 6'!$A$1:$I$24</definedName>
    <definedName name="_xlnm.Print_Area" localSheetId="6">'zam cz 7'!$A$1:$I$23</definedName>
    <definedName name="_xlnm.Print_Area" localSheetId="7">'zam cz 8'!$A$1:$I$23</definedName>
    <definedName name="_xlnm.Print_Area" localSheetId="8">'zam cz 9'!$A$1:$I$17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8" l="1"/>
  <c r="H4" i="8"/>
  <c r="H5" i="8"/>
  <c r="H6" i="8"/>
  <c r="H7" i="8"/>
  <c r="H8" i="8"/>
  <c r="H9" i="8"/>
  <c r="H10" i="8"/>
  <c r="H11" i="8"/>
  <c r="H12" i="8"/>
  <c r="H13" i="8"/>
  <c r="H14" i="8"/>
  <c r="F15" i="8"/>
  <c r="F4" i="8"/>
  <c r="F5" i="8"/>
  <c r="F6" i="8"/>
  <c r="F7" i="8"/>
  <c r="F8" i="8"/>
  <c r="F9" i="8"/>
  <c r="F10" i="8"/>
  <c r="F11" i="8"/>
  <c r="F12" i="8"/>
  <c r="F13" i="8"/>
  <c r="F14" i="8"/>
  <c r="H18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F18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H15" i="6"/>
  <c r="H5" i="6"/>
  <c r="H6" i="6"/>
  <c r="H7" i="6"/>
  <c r="H8" i="6"/>
  <c r="H9" i="6"/>
  <c r="H10" i="6"/>
  <c r="H11" i="6"/>
  <c r="H12" i="6"/>
  <c r="H13" i="6"/>
  <c r="H14" i="6"/>
  <c r="F15" i="6"/>
  <c r="F5" i="6"/>
  <c r="F6" i="6"/>
  <c r="F7" i="6"/>
  <c r="F8" i="6"/>
  <c r="F9" i="6"/>
  <c r="F10" i="6"/>
  <c r="F11" i="6"/>
  <c r="F12" i="6"/>
  <c r="F13" i="6"/>
  <c r="F14" i="6"/>
  <c r="F12" i="5"/>
  <c r="F5" i="5"/>
  <c r="F6" i="5"/>
  <c r="F7" i="5"/>
  <c r="F8" i="5"/>
  <c r="F9" i="5"/>
  <c r="F10" i="5"/>
  <c r="H10" i="5" s="1"/>
  <c r="F11" i="5"/>
  <c r="H5" i="5"/>
  <c r="H6" i="5"/>
  <c r="H12" i="5" s="1"/>
  <c r="H7" i="5"/>
  <c r="H8" i="5"/>
  <c r="H9" i="5"/>
  <c r="H11" i="5"/>
  <c r="F12" i="4"/>
  <c r="F5" i="4"/>
  <c r="F6" i="4"/>
  <c r="F7" i="4"/>
  <c r="F8" i="4"/>
  <c r="F9" i="4"/>
  <c r="F10" i="4"/>
  <c r="F11" i="4"/>
  <c r="H6" i="3"/>
  <c r="H5" i="3"/>
  <c r="F6" i="3"/>
  <c r="F5" i="3"/>
  <c r="H36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F36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H10" i="1"/>
  <c r="H4" i="1"/>
  <c r="H5" i="1"/>
  <c r="H6" i="1"/>
  <c r="H7" i="1"/>
  <c r="H8" i="1"/>
  <c r="H9" i="1"/>
  <c r="F10" i="1"/>
  <c r="F4" i="1"/>
  <c r="F5" i="1"/>
  <c r="F6" i="1"/>
  <c r="F7" i="1"/>
  <c r="F8" i="1"/>
  <c r="F9" i="1"/>
  <c r="H5" i="9"/>
  <c r="F3" i="8"/>
  <c r="H3" i="8" s="1"/>
  <c r="F5" i="9"/>
  <c r="F4" i="9"/>
  <c r="H4" i="9" s="1"/>
  <c r="F6" i="9" l="1"/>
  <c r="H6" i="9"/>
  <c r="F4" i="7"/>
  <c r="H4" i="7" s="1"/>
  <c r="F4" i="6" l="1"/>
  <c r="F4" i="5"/>
  <c r="H6" i="4"/>
  <c r="H11" i="4"/>
  <c r="H9" i="4"/>
  <c r="H8" i="4"/>
  <c r="H7" i="4"/>
  <c r="H5" i="4"/>
  <c r="F4" i="4"/>
  <c r="H4" i="6" l="1"/>
  <c r="H4" i="5"/>
  <c r="H4" i="4"/>
  <c r="H10" i="4"/>
  <c r="H12" i="4" l="1"/>
  <c r="F4" i="3"/>
  <c r="F4" i="2"/>
  <c r="H4" i="2" l="1"/>
  <c r="H4" i="3"/>
  <c r="F3" i="1"/>
  <c r="H3" i="1" l="1"/>
</calcChain>
</file>

<file path=xl/sharedStrings.xml><?xml version="1.0" encoding="utf-8"?>
<sst xmlns="http://schemas.openxmlformats.org/spreadsheetml/2006/main" count="340" uniqueCount="131">
  <si>
    <t xml:space="preserve">Zamówienie częściowe nr 1 - Kompresy gazowe niejałowe </t>
  </si>
  <si>
    <t>Lp</t>
  </si>
  <si>
    <t>Opis przedmiotu zamówienia</t>
  </si>
  <si>
    <t>Ilość</t>
  </si>
  <si>
    <t>jm</t>
  </si>
  <si>
    <t>Cena netto</t>
  </si>
  <si>
    <t>Wartość netto [zł]</t>
  </si>
  <si>
    <t>VAT %</t>
  </si>
  <si>
    <t>Wartość brutto [zł]</t>
  </si>
  <si>
    <t>Kompresy gazowe niejałowe z gazy 17N 8W 5x5 cm a' 100 szt</t>
  </si>
  <si>
    <t>op.</t>
  </si>
  <si>
    <t>Kompresy gazowe niejałowe z gazy 17N 8W 7,5x7,5 cm a' 100 szt</t>
  </si>
  <si>
    <t xml:space="preserve">Kompresy gazowe niejałowe z gazy 17N 8W 10x10 cm a' 100 szt </t>
  </si>
  <si>
    <t>Kompresy gazowe niejałowe z gazy 17N 16W 7,5x7,5 cm a 100 szt</t>
  </si>
  <si>
    <t>Kompresy gazowe niejałowe z gazy 17N 16W 10x10 cm a' 100 szt</t>
  </si>
  <si>
    <t>Kompresy z włókniny niejałowe 4W 30g 5x5 cm a' 100 szt</t>
  </si>
  <si>
    <t>Kompresy z włókniny niejałowe 4W 30g  7,5x 7,5 cm a' 100 szt</t>
  </si>
  <si>
    <t>RAZEM</t>
  </si>
  <si>
    <t>x</t>
  </si>
  <si>
    <t>Zamawiający wymaga aby oferowane kompresy miały podwijane brzegi pozycja 1, 2, 3, 4, 5 i spełniały wymóg klasy IIa, reg. 7, grubość nitki bawełnianej min. 15 też zgodnie z Farmakopeą VI - na potwierdzenie spełniania wymagań należy załączyć kartę danych technicznych wystawiona przez producenta wyrobu gotowego lub jego oświadczenie.</t>
  </si>
  <si>
    <t>Jałowa opaska dziana 10 cm x 4 m a' 2 szt</t>
  </si>
  <si>
    <t>Jałowa opaska dziana 15 cm x 4 m a' 2 szt.</t>
  </si>
  <si>
    <t>Jałowa opaska dziana 5 cm x 4 m a' 1szt</t>
  </si>
  <si>
    <t>Kompresy włókninowe 30 g jałowe 10 x 20 cm a 2 szt.</t>
  </si>
  <si>
    <t>Kompresy włókninowe 40 g jałowe do rurek tracheotomijnych 7,5x7,5 cm a 2 szt. z wycięciem „Y"</t>
  </si>
  <si>
    <t>Kompresy włókninowe jałowe 40 g do rurek tracheotomijnych 5x5 cm   a 2 szt. z wycięciem „Y"</t>
  </si>
  <si>
    <t>Kompresy wysokochłonne typu absorba, jałowe 15 x 10 cm a 1 szt.</t>
  </si>
  <si>
    <t>szt.</t>
  </si>
  <si>
    <t>Kompresy wysokochłonne typu absorba, jałowe 20 x 10 cm a 1 szt.</t>
  </si>
  <si>
    <t>Kompresy z gazy 17N 16W jałowe opak foliowo-papier z wycięciem na kciuk i zgrzewem w kształcie V    10x10 cm a 10szt.z nitką RTG</t>
  </si>
  <si>
    <t>Kompresy z gazy 17N 16W jałowe opak foliowo-papier z wycięciem na kciuk i zgrzewem w kształcie V   7,5x7,5cm a 10szt. Z nitką RTG</t>
  </si>
  <si>
    <t>Kompresy z gazy 17N 16W jałowe opak foliowo-papier z wycięciem na kciuk i zgrzewem w kształcie V przewiązywane nitką  10x10 cm a   20szt z nitką RTG</t>
  </si>
  <si>
    <t>Kompresy z gazy 17N 16W jałowe opak foliowo-papier z wycięciem na kciuk i zgrzewem w kształcie V przewiązywane nitką  7,5x7,5cm a   20szt z nitką RTG</t>
  </si>
  <si>
    <t>Pakiet do znieczulenia przewodowego. Skład: Kompresy 17N 8 W 7,5x7,5 cm - 10 szt. Serweta z włókniny 90x160 cm z otworem 10x15 cm i przylepcem -1 szt. zacisk plastikowy 1 szt. Całość zawinięta w serwetę na stolik, na opakowaniu 2 samoprzylepne etykiety do wklejenia do dokumentacji (sterylizacja EO)</t>
  </si>
  <si>
    <t>Serweta z gazy 17N 4W 30x30 cm z nitką RTG i tasiemką - 2 szt. opak. foliowo-papierowe</t>
  </si>
  <si>
    <t>Serweta z gazy 17N 8W 45x45 cm z nitką RTG i tasiemką - 5 szt. opak. foliowo-papierowe</t>
  </si>
  <si>
    <t>Serweta z gazy 17N 8W 10x100 cm z nitką RTG i tasiemką - 3 szt. opak. foliowo-papierowe</t>
  </si>
  <si>
    <t>Serweta z gazy 17N 8W 45x45 cm z nitką RTG i tasiemką - 2 szt. opak. foliowo-papierowe</t>
  </si>
  <si>
    <t>Serweta z gazy 17N 8W 10x100 cm z nitkąRTG i  tasiemką - 1 szt. opak. foliowo-papierowe</t>
  </si>
  <si>
    <t>Seton z gazy bawełnianej 4 W, RTG  jałowy 5 cm x 2 m  a 1 szt.</t>
  </si>
  <si>
    <t>Seton z gazy 17N 4W RTG 2 m x 1 cm  a 1 szt/op, jałowy</t>
  </si>
  <si>
    <t>Seton z gazy 17 N 4W RTG, jałowy, 5cm x 1 m a 1 szt.</t>
  </si>
  <si>
    <t>Seton z gazy bawełnianej przeszywany, jałowy, 4W 1 cm x 10 cm a'1 szt.RTG</t>
  </si>
  <si>
    <t>Tampony wato - gazowe z gazy 28N, jałowe, 30 x 30cm a 1 szt</t>
  </si>
  <si>
    <t>Tupfer fasola, jałowe, RTG dzielone 2 x 3 szt. 15 x 15 cm / 6szt.</t>
  </si>
  <si>
    <t>Tupfer kule, jałowe, RTG dzielone 2 x 3 szt. 20 x 20 cm / 6szt.</t>
  </si>
  <si>
    <t>szt</t>
  </si>
  <si>
    <t xml:space="preserve">Jałowa opaska podgipsowa 3m x 10 cm op. a'1 szt. </t>
  </si>
  <si>
    <t>Pakiet jałowych kompresów gazowych, 17N 8W z nitką RTG , 7,5 cm x 7,5 cm, a 10 szt</t>
  </si>
  <si>
    <t xml:space="preserve">Pakiet kompresów gazowych jałowych, 17N 8W, 5 cm x 5 cm, z nitka RTG , a 10 szt </t>
  </si>
  <si>
    <t>Jałowy opatrunek z wkładem chłonnym na włóknienie z opatrunkiem , opatrunek oczny, rozmiar 6,5cm x 9,5 cm , 50szt/op</t>
  </si>
  <si>
    <t>Zamawiający wymaga aby kompresy, tupfery, setony, serwety gazowe były zarejestrowane w klasie II a reg 7; grubość nitki bawełnianej min. 15 tex zgodnie z Farmakopeą VI - na potwierdzenie spełniania wymagań należy załaczyć kartę danych technicznych wystawiona przez producenta wyrobu gotowego lub jego oświadczenie.
Wymaga się dołączenia do oferty raportu walidacji procesu sterylizacji parą wodną w nadciśnieniu dla potwierdzenia, że wyroby sterylizowane są zgodnie z zachowaniem procedur.</t>
  </si>
  <si>
    <t>Zamówieni częściowe nr 2 - Opatrunki sterylizowane w nadciśnieniu para wodną (temp. 134 st. C )</t>
  </si>
  <si>
    <t>Podkłady ginekologiczne niesterylne  34x9 cm a 10 szt / op</t>
  </si>
  <si>
    <t>Podkłady ginekologiczne sterylne 34 x 9 cm a 10 szt /op</t>
  </si>
  <si>
    <t>X</t>
  </si>
  <si>
    <t>Zamówienie częściowe nr  3 - Podkłady ginekologiczne</t>
  </si>
  <si>
    <r>
      <t xml:space="preserve">Elastyczny opatrunek poliestrowy powleczony srebrem nanokrystalicznym SILCRYST o otwartej strukturze splotu. Może pozostać na ranie 7 dni.                      </t>
    </r>
    <r>
      <rPr>
        <b/>
        <sz val="9"/>
        <rFont val="Arial"/>
        <family val="2"/>
        <charset val="238"/>
      </rPr>
      <t xml:space="preserve">  Rozmiar 15 x15 cm, 5szt/op</t>
    </r>
  </si>
  <si>
    <t>op</t>
  </si>
  <si>
    <r>
      <t xml:space="preserve">Antyseptyczny opatrunek z lużno utkanej gazy nasączonej miękką parafiną z 0,5% chlorheksydyną </t>
    </r>
    <r>
      <rPr>
        <b/>
        <sz val="9"/>
        <rFont val="Arial"/>
        <family val="2"/>
        <charset val="238"/>
      </rPr>
      <t>Rozmiar :5x5 cm, 50 szt/op</t>
    </r>
  </si>
  <si>
    <t xml:space="preserve">Złącze Y </t>
  </si>
  <si>
    <t>Powyższy asortyment musi być kompatybilny z aparatami do podciśnieniowej terapii leczenia ran VIVANOTEC NPWT nr ref 409504</t>
  </si>
  <si>
    <r>
      <t xml:space="preserve">Zestaw opatrunkowy </t>
    </r>
    <r>
      <rPr>
        <b/>
        <sz val="9"/>
        <rFont val="Arial"/>
        <family val="2"/>
        <charset val="238"/>
      </rPr>
      <t xml:space="preserve">okrągły </t>
    </r>
    <r>
      <rPr>
        <sz val="9"/>
        <rFont val="Arial"/>
        <family val="2"/>
        <charset val="238"/>
      </rPr>
      <t xml:space="preserve">do podciśnieniowej terapii leczenia ran składający się z : 2x opatrunku piankowego z elastycznej czarnej pianki hydrofobowej o średnicy 12,5cm, samoprzylepnej podkładki  z portem połączonej z dwuświatłowym drenem z silikonu, 2 x samoprzylepnej transparentnej folii poliuretanowej 20cm x 30 cm. Całość jałowo pakowana umieszczona na polipropylenowej tacce. </t>
    </r>
    <r>
      <rPr>
        <b/>
        <sz val="9"/>
        <rFont val="Arial"/>
        <family val="2"/>
        <charset val="238"/>
      </rPr>
      <t>OPAKOWANIE-5 szt/op</t>
    </r>
  </si>
  <si>
    <t>mb</t>
  </si>
  <si>
    <t>Lignina bielona arkusze 15 cm x 20 cm w opakowaniu fiolowym</t>
  </si>
  <si>
    <t>kg</t>
  </si>
  <si>
    <t xml:space="preserve">Lignina bielona arkusze 60cm x 40 cm w opakowaniu foliowym </t>
  </si>
  <si>
    <t>Siatkowy rękaw opatrunkowy            nr 10 x 1 m</t>
  </si>
  <si>
    <t>Siatkowy rękaw opatrunkowy            nr 8 x 1 m</t>
  </si>
  <si>
    <t>Siatkowy rękaw opatrunkowy            nr 6 x 1 m</t>
  </si>
  <si>
    <t>Siatkowy rękaw opatrunkowy            nr 4 x 1 m</t>
  </si>
  <si>
    <t>Siatkowy rękaw opatrunkowy            nr 2 x 1 m</t>
  </si>
  <si>
    <t>Chusta trójkatna z bawełny</t>
  </si>
  <si>
    <t>Wata opatrunkowa 100 % bawełny  a 0,5 kg</t>
  </si>
  <si>
    <t>Zamówienie częściowe nr 4 - Opatrunki do trudnych ran</t>
  </si>
  <si>
    <t>Zamówienie częściowe nr 5 - Opatrunki próżniowe</t>
  </si>
  <si>
    <t xml:space="preserve">Zamówienie częściowe nr  6 - Gaza, Lignina, Wata, Siatkowe rękawy opatrunkowe </t>
  </si>
  <si>
    <r>
      <t xml:space="preserve">Elastyczny opatrunek poliestrowy powleczony srebrem nanokrystalicznym SILCRYST o otwartej strukturze splotu. Może pozostać na ranie 7 dni.                        </t>
    </r>
    <r>
      <rPr>
        <b/>
        <sz val="9"/>
        <rFont val="Arial"/>
        <family val="2"/>
        <charset val="238"/>
      </rPr>
      <t>Rozmiar 12,5 x 10 cm, 5 szt/op</t>
    </r>
  </si>
  <si>
    <t>Opaska dziana 4 m x 10 cm pakowana pojedynczo, bandaż</t>
  </si>
  <si>
    <t>Opaska dziana 4 m x 15 cm pakowana pojedynczo, bandaż</t>
  </si>
  <si>
    <t>Opaska dziana 4 m x 5 cm pakowana pojedynczo, bandaż</t>
  </si>
  <si>
    <t>Opaska elastyczna kohezyjna 4 m x 6 cm</t>
  </si>
  <si>
    <t>Opaska elastyczna tkana z zapinką, pakowana pojedynczo z domieszką bawełny 15 cm x 5 m</t>
  </si>
  <si>
    <t>Opaska elastyczna tkana z zapinką, pakowana pojedynczo z domieszką bawełny 10cm x 5 m</t>
  </si>
  <si>
    <t>Opaska gipsowa czas wiązania do 3 minut 10 cm x 3 m</t>
  </si>
  <si>
    <t>Opaska gipsowa czas wiązania do 3 minut 12 cm x 3 m</t>
  </si>
  <si>
    <t>Opaska gipsowa czas wiązania do 3 minut 8 cm x 3 m</t>
  </si>
  <si>
    <t>Opaska gipsowa czas wiązania do 3 minut 15 cm x 3 m</t>
  </si>
  <si>
    <t>Opaska gipsowa czas wiązania do 3 minut  6 cm x 3 m</t>
  </si>
  <si>
    <t xml:space="preserve">Opaska podgipsowa syntetyczna     10 cm x 3 m </t>
  </si>
  <si>
    <t>Opaska podgipsowa syntetyczna     15 cm x 3 m</t>
  </si>
  <si>
    <t>Opaska podgipsowa  syntetyczna      6 cm x 3 m</t>
  </si>
  <si>
    <t>Wymagania dla pozycji 7-11 opaska gipsowa umieszczona na okrągłej rolce z tworzywa sztucznego, o szerokości równej opasce, perforowanej. Opaski wysokonasączone gipsem naturalnym ( pow.93%). Na potwierdzenie wymaga się dołączenia karty danych technicznych.</t>
  </si>
  <si>
    <t>Zamówienie częściowe nr 7 - Opaski</t>
  </si>
  <si>
    <t>Podkłady ginekologiczne zbudowane z  wkładu chłonnego – masa celulozowa, bibułki higienicznej, włókniny termoplastycznej, folii polipropylenowej. Wymaga się dołączenia do oferty raportu walidacji procesu sterylizacji parą wodną w nadciśnieniu dla potwierdzenia, że wyroby sterylizowane są zgodnie z zachowaniem procedur.</t>
  </si>
  <si>
    <t xml:space="preserve">Pakiet 8 - Opatrunki sterylne  hydrożelowe </t>
  </si>
  <si>
    <t>Sterylny opatrunek hydrożelowy 6x12cm</t>
  </si>
  <si>
    <t>Sterylny opatrunek hydrożelowy  12 x12cm</t>
  </si>
  <si>
    <t>Sterylny opatrunek hydrożelowy średnica 6,5cm</t>
  </si>
  <si>
    <t>Przeciwbakteryjny opatrunek srebrowy , tkanina nylonowa powlekana srebrem o zawartości  srebra 546 mg/100 cm 2. Aktywny 7 dni.  Rozmiar 10x20 cm. Opakowanie x 10 szt</t>
  </si>
  <si>
    <t xml:space="preserve">Przeciwbakteryjny opatrunek srebrowy , tkanina nylonowa powlekana srebrem o zawartości  srebra 546 mg/100 cm 2.   Aktywny 7 dni  Rozmiar S. Opatrunek w formie rękawicy. </t>
  </si>
  <si>
    <t>Przeciwbakteryjny opatrunek srebrowy na cewnik/dren warstwa poliuretanowa  z tkanina nylonowa powlekana srebrem o zawartości  srebra 546 mg/100 cm 2. Aktywny 7 dni.  Rozmiar zewnetrzny  średnica 25mm , rozmiar wewnętrzny średnica 1,5 mm. Opakowanie x 10 szt/op</t>
  </si>
  <si>
    <t xml:space="preserve">Roztwór wodny o zawartości kwasu podchlorawego HOCl 40ppm i podchlorynu sodu NaOCl 40ppm, o działaniu przeciwdrobnoustrojowym, przeciwzapalnym i natleniającym tkanki, przeznaczony do płukania śródoperacyjnego, ran pooperacyjnych, przetok oraz przewlekłych owrzodzeń, oparzeń termicznych I-go i II-go stopnia, chemicznych i elektrycznych, odczynów popromiennych. Szeroki zakres działania bakterio-, grzybo-, prątko-, sporo- i wirusobójczego potwierdzony testami (normy: EN 13727, EN 13624, EN 14563, EN 14347, EN 14476). Wyrób medyczny kl. IIb. Stabilny przez 60 dni od otwarci. Objetość 500 ml roztwór do polewania </t>
  </si>
  <si>
    <t>Roztwór wodny o zawartości kwasu podchlorawego HOCl 40ppm i podchlorynu sodu NaOCl 40ppm, o działaniu przeciwdrobnoustrojowym, przeciwzapalnym i natleniającym tkanki, przeznaczony do płukania śródoperacyjnego, ran pooperacyjnych, przetok oraz przewlekłych owrzodzeń, oparzeń termicznych I-go i II-go stopnia, chemicznych i elektrycznych, odczynów popromiennych. Szeroki zakres działania bakterio-, grzybo-, prątko-, sporo- i wirusobójczego potwierdzony testami (normy: EN 13727, EN 13624, EN 14563, EN 14347, EN 14476). Wyrób medyczny kl. IIb. Stabilny przez 60 dni od otwarci. Objetość 250 ml spray</t>
  </si>
  <si>
    <t xml:space="preserve">Hydrożel do oczyszczania i nawilżania ran z zawartością kwasu podchlorawego HOCl 60ppm, oraz podchlorynu sodu NaOCl 60ppm,  o  działaniu przeciwdrobnoustrojowym, przeciwzapalnym i natleniającym tkanki. Przeznaczony do zaopatrywania ran pooperacyjnych, przewlekłych owrzodzeń, oparzeń termicznych I-go i II-go stopnia, chemicznych i elektrycznych, odczynów popromiennych. Szeroki zakres działania bakterio-, grzybo-, prątko-, sporo- i wirusobójczego (normy: EN 13727, EN 13624, EN 14563, EN 14347, EN 14476). Wyrób medyczny kl. IIb. Opakowanie 250 g </t>
  </si>
  <si>
    <t xml:space="preserve">Silikon w żelu do leczenia nowych i istniejących blizn z zawartością silikonu medycznego oraz kwasu podchlorawego (HOCl) i podchlorynu sodu (NaOCl). Opakowanie 45 g 
 </t>
  </si>
  <si>
    <t>Zamówienie częściowe nr  9 - Plastry</t>
  </si>
  <si>
    <t>Przylepiec stabilizujacy do drenów, cewników, niejałowy. Właściwości : dwuczęściowy stabilizator złożony z części mocowanej do skóry i części mocującej dren, część mocowana do skóry pacjenta wykonana z samoprzylepnej włókniny z kolorowym nadrukiem, część mocująca dren jest zintegrowana z częścią przyklejaną do skóry pacjenta i posiada dodatkowy przylepiec - rzep oraz przylepne pole dla lepszej stabilizacji drenu, możliwość repozycji i korekcji położenia drenu dzięki zastosowanym rzepom, posiadajacy warstwę zabezpieczającą z papieru silikonowego. Rozmiar 9 cm x 4 cm. Opakowanie 50 szt/op</t>
  </si>
  <si>
    <t>Tupfer fasola z gazy 17N RTG, jałowe, 9,5 x 9,5 cm a 10 szt</t>
  </si>
  <si>
    <r>
      <t xml:space="preserve">Kompres jałowy pod nos 5 x 2,5 cm a 1 szt ( warstwa zewnętrzna – bandaż dziany, który przechodzi po obu stronach w długie troki – w rozmiarze 10x110 cm, wnętrze wykonane z kompresów włókninowych ) - </t>
    </r>
    <r>
      <rPr>
        <sz val="10"/>
        <color rgb="FFFF0000"/>
        <rFont val="Arial"/>
        <family val="2"/>
        <charset val="238"/>
      </rPr>
      <t>próbka do oferty. 50 szt/op</t>
    </r>
  </si>
  <si>
    <t>Wymagania dla pozycji 4-8 siatkowy rękaw opatrunkowy o składzie: przędza jedwab poliamidowy 50%, przędza jedwab poliestrowy 50%. Na potwierdzenie wymaga się dołączenia karty danych technicznych.</t>
  </si>
  <si>
    <t>Zał nr 2 do SWZ, Zał nr 1 do Umowy</t>
  </si>
  <si>
    <t xml:space="preserve">Kompresy gazowe 17N16W 7,5x 7,5 cm RTG opakowaniu 40 szt. Kompresy powiazane po 10 szt </t>
  </si>
  <si>
    <t>Nazwa oferowanego produktu /producent/ numer katalogowy</t>
  </si>
  <si>
    <r>
      <t xml:space="preserve">Elastyczny opatrunek poliestrowy powleczony srebrem nanokrystalicznym SILCRYST o otwartej strukturze splotu. Może pozostać na ranie do 3-ch dni. </t>
    </r>
    <r>
      <rPr>
        <b/>
        <sz val="9"/>
        <rFont val="Arial"/>
        <family val="2"/>
        <charset val="238"/>
      </rPr>
      <t xml:space="preserve"> Rozmiar 10x10 cm, 5 szt/op</t>
    </r>
  </si>
  <si>
    <r>
      <t xml:space="preserve">Foliowy sterylny opatrunek  pooperacyjny z wkladem piankowym w kształcie plastra miodu ,umożliwiający obserwację rany bez konieczności zmiany opatrunku. </t>
    </r>
    <r>
      <rPr>
        <b/>
        <sz val="9"/>
        <rFont val="Arial"/>
        <family val="2"/>
        <charset val="238"/>
      </rPr>
      <t xml:space="preserve"> Rozmiar 15x10 cm, 20 szt/op</t>
    </r>
  </si>
  <si>
    <r>
      <t xml:space="preserve">Foliowy sterylny opatrunek  pooperacyjny z wkladem piankowym w kształcie plastra miodu ,umożliwiający obserwację rany bez konieczności zmiany opatrunku.  </t>
    </r>
    <r>
      <rPr>
        <b/>
        <sz val="9"/>
        <rFont val="Arial"/>
        <family val="2"/>
        <charset val="238"/>
      </rPr>
      <t xml:space="preserve"> Rozmiar 10x 8 cm, 20 szt/op</t>
    </r>
  </si>
  <si>
    <r>
      <t>Antyseptyczny opatrunek z lużno utkanej gazy nasączonej miękką parafiną z 0,5% chlorheksydyną</t>
    </r>
    <r>
      <rPr>
        <b/>
        <sz val="9"/>
        <rFont val="Arial"/>
        <family val="2"/>
        <charset val="238"/>
      </rPr>
      <t xml:space="preserve">   Rozmiar :10x10cm, 10 szt/op</t>
    </r>
  </si>
  <si>
    <r>
      <t xml:space="preserve">Antyseptyczny opatrunek z lużno utkanej gazy nasączonej miękką parafiną z 0,5% chlorheksydyną   </t>
    </r>
    <r>
      <rPr>
        <b/>
        <sz val="9"/>
        <rFont val="Arial"/>
        <family val="2"/>
        <charset val="238"/>
      </rPr>
      <t>Rozmiar : 15x20cm, 10 szt/op</t>
    </r>
  </si>
  <si>
    <r>
      <t xml:space="preserve">Zestaw opatrunkowy </t>
    </r>
    <r>
      <rPr>
        <b/>
        <sz val="9"/>
        <rFont val="Arial"/>
        <family val="2"/>
        <charset val="238"/>
      </rPr>
      <t>mały</t>
    </r>
    <r>
      <rPr>
        <sz val="9"/>
        <rFont val="Arial"/>
        <family val="2"/>
        <charset val="238"/>
      </rPr>
      <t xml:space="preserve"> do podciśnieniowej terapii leczenia ran składający się z : opatrunku piankowego z elastycznej czarnej pianki hydrofobowej o wymiarach 10cm x 7,5cm x 3,3cm, samoprzylepnej podkładki z portem połączonej z dwuświatłowym drenem z silikonu, 2 x samoprzylepnej  transparentnej folii poliuretanowej 15cm x 20 cm. Całość jałowo pakowana umieszczona na polipropylenowej tacce.   </t>
    </r>
    <r>
      <rPr>
        <b/>
        <sz val="9"/>
        <rFont val="Arial"/>
        <family val="2"/>
        <charset val="238"/>
      </rPr>
      <t>OPAKOWANIE - 3 szt/op</t>
    </r>
  </si>
  <si>
    <r>
      <t xml:space="preserve">Zestaw opatrunkowy </t>
    </r>
    <r>
      <rPr>
        <b/>
        <sz val="9"/>
        <rFont val="Arial"/>
        <family val="2"/>
        <charset val="238"/>
      </rPr>
      <t>średni</t>
    </r>
    <r>
      <rPr>
        <sz val="9"/>
        <rFont val="Arial"/>
        <family val="2"/>
        <charset val="238"/>
      </rPr>
      <t xml:space="preserve"> do podciśnieniowej terapii leczenia ran składający się z :opatrunku piankowego z elastycznej czarnej pianki hydrofobowej o wymiarach 18cm x 12,5cm x 3,3cm, samoprzylepnej podkładki z portem połączonej z dwuświatłowym drenem z silikonu, 2 x samoprzylepnej transparentnej  folii poliuretanowej 20cm x 30 cm. Całość jałowo pakowana umieszczona na polipropylenowej tacce. </t>
    </r>
    <r>
      <rPr>
        <b/>
        <sz val="9"/>
        <rFont val="Arial"/>
        <family val="2"/>
        <charset val="238"/>
      </rPr>
      <t>OPAKOWANIE –3 szt/op</t>
    </r>
  </si>
  <si>
    <r>
      <t xml:space="preserve">Zestaw opatrunkowy </t>
    </r>
    <r>
      <rPr>
        <b/>
        <sz val="9"/>
        <rFont val="Arial"/>
        <family val="2"/>
        <charset val="238"/>
      </rPr>
      <t xml:space="preserve">duży </t>
    </r>
    <r>
      <rPr>
        <sz val="9"/>
        <rFont val="Arial"/>
        <family val="2"/>
        <charset val="238"/>
      </rPr>
      <t xml:space="preserve">do podciśnieniowej terapii leczenia ran składający się z : opatrunku piankowego z elastycznej czarnej pianki hydrofobowej o wymiarach 26cm x 15cm x 3,3cm, samoprzylepnej podkładki  z portem połączonej z dwuświatłowym drenem z silikonu, 2 x samoprzylepnej  transparentnej  folii poliuretanowej 20cm x 30 cm. Całość jałowo pakowana umieszczona na polipropylenowej tacce.  </t>
    </r>
    <r>
      <rPr>
        <b/>
        <sz val="9"/>
        <rFont val="Arial"/>
        <family val="2"/>
        <charset val="238"/>
      </rPr>
      <t>OPAKOWANIE -3 szt/op</t>
    </r>
  </si>
  <si>
    <r>
      <t xml:space="preserve">Zestaw opatrunkowy </t>
    </r>
    <r>
      <rPr>
        <b/>
        <sz val="9"/>
        <rFont val="Arial"/>
        <family val="2"/>
        <charset val="238"/>
      </rPr>
      <t>na płytkie rany</t>
    </r>
    <r>
      <rPr>
        <sz val="9"/>
        <rFont val="Arial"/>
        <family val="2"/>
        <charset val="238"/>
      </rPr>
      <t xml:space="preserve"> do podciśnieniowej terapii leczenia ran, składający się z :opatrunku piankowego z elastycznej czarnej pianki hydrofobowej o wymiarach 25cm x 16cm x 1,6cm, samoprzylepnej podkładki z portem połączonej z dwuświatłowym drenem z silikonu, 2 x samoprzylepnej transparentnej folii poliuretanowej 20cm x 30 cm. Całość jałowo pakowana umieszczona na polipropylenowej tacce.  </t>
    </r>
    <r>
      <rPr>
        <b/>
        <sz val="9"/>
        <rFont val="Arial"/>
        <family val="2"/>
        <charset val="238"/>
      </rPr>
      <t>OPAKOWANIE-5szt/op</t>
    </r>
  </si>
  <si>
    <r>
      <t xml:space="preserve">Jałowy zbiornik  na wydzielinę  </t>
    </r>
    <r>
      <rPr>
        <b/>
        <sz val="9"/>
        <rFont val="Arial"/>
        <family val="2"/>
        <charset val="238"/>
      </rPr>
      <t xml:space="preserve">300 ml </t>
    </r>
    <r>
      <rPr>
        <sz val="9"/>
        <rFont val="Arial"/>
        <family val="2"/>
        <charset val="238"/>
      </rPr>
      <t xml:space="preserve">połączony z dwuświatłowym drenem z silikonu o długości 180cm.  </t>
    </r>
    <r>
      <rPr>
        <b/>
        <sz val="9"/>
        <rFont val="Arial"/>
        <family val="2"/>
        <charset val="238"/>
      </rPr>
      <t>OPAKOWANIE -3 szt/op</t>
    </r>
  </si>
  <si>
    <r>
      <t xml:space="preserve">Jałowy zbiornik  na wydzielinę  </t>
    </r>
    <r>
      <rPr>
        <b/>
        <sz val="9"/>
        <rFont val="Arial"/>
        <family val="2"/>
        <charset val="238"/>
      </rPr>
      <t>800 ml</t>
    </r>
    <r>
      <rPr>
        <sz val="9"/>
        <rFont val="Arial"/>
        <family val="2"/>
        <charset val="238"/>
      </rPr>
      <t xml:space="preserve"> połączony z dwuświatłowym drenem z silikonu o długości 180cm .  </t>
    </r>
    <r>
      <rPr>
        <b/>
        <sz val="9"/>
        <rFont val="Arial"/>
        <family val="2"/>
        <charset val="238"/>
      </rPr>
      <t>OPAKOWANIE -3 szt/op</t>
    </r>
  </si>
  <si>
    <t>Gaza niejałowa 17 nitkowa    90 cm szer.</t>
  </si>
  <si>
    <t>Przeciwbakteryjny opatrunek srebrowy na cewnik/dren warstwa poliuretanowa  z tkanina nylonowa powlekana srebrem o zawartości  srebra 546 mg/100 cm 2. Aktywny 7 dni.  Rozmiar zewnetrzny  średnica 25mm , rozmiar wewnętrzny średnica 4,0 mm,   Opakowanie x 10 szt/op</t>
  </si>
  <si>
    <t>Przeciwbakteryjny opatrunek srebrowy na cewnik/dren warstwa poliuretanowa  z tkanina nylonowa powlekana srebrem o zawartości  srebra 546 mg/100 cm 2. Aktywny 7 dni.  Rozmiar zewnetrzny  średnica 25mm , rozmiar wewnętrzny średnica 7,0 mm. Opakowanie x 10 szt</t>
  </si>
  <si>
    <t>Przylepiec do mocowania drenów donosowych, stabilizacji cewników oraz zgłębników żołądkowych mocowanych w okolicy nosa. Posiadajacy odpowiednią paroprzepuszczalność. Właściwości produktu:przylepiec wykonany z włókniny pokrytej klejem akrylowym, samoprzylepny, elastyczny, cienki, paroprzepuszczalny, dopasowujacy się do ciała pacjenta,posiadajacy system dwustopniowej aplikacji. Rozmiar 7 x 7,1 cm. Opakowanie 50 szt/op</t>
  </si>
  <si>
    <r>
      <t xml:space="preserve">Kompres </t>
    </r>
    <r>
      <rPr>
        <sz val="9"/>
        <color rgb="FFFF0000"/>
        <rFont val="Arial"/>
        <family val="2"/>
        <charset val="238"/>
      </rPr>
      <t xml:space="preserve">pod nos </t>
    </r>
    <r>
      <rPr>
        <sz val="9"/>
        <rFont val="Arial"/>
        <family val="2"/>
        <charset val="238"/>
      </rPr>
      <t>5 x 2,5 cm a 50 sztuk  warstwa zewnętrzna – bandaż dziany, który przechodzi po obu stronach w długie troki – w rozmiarze 10x110 cm, wnętrze wykonane z kompresów włókninowych )</t>
    </r>
  </si>
  <si>
    <t>ZMIANA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</si>
</sst>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zł-415]_-;\-* #,##0.00\ [$zł-415]_-;_-* \-??\ [$zł-415]_-;_-@_-"/>
    <numFmt numFmtId="165" formatCode="#,##0.00\ &quot;zł&quot;"/>
    <numFmt numFmtId="166" formatCode="_-* #,##0.00\ [$zł-415]_-;\-* #,##0.00\ [$zł-415]_-;_-* &quot;-&quot;??\ [$zł-415]_-;_-@_-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z val="9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>
      <alignment vertical="top"/>
    </xf>
  </cellStyleXfs>
  <cellXfs count="133">
    <xf numFmtId="0" fontId="0" fillId="0" borderId="0" xfId="0"/>
    <xf numFmtId="0" fontId="2" fillId="0" borderId="0" xfId="0" applyFont="1"/>
    <xf numFmtId="0" fontId="3" fillId="0" borderId="0" xfId="0" applyFont="1"/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3" fontId="5" fillId="2" borderId="1" xfId="2" applyNumberFormat="1" applyFont="1" applyFill="1" applyBorder="1" applyAlignment="1">
      <alignment horizontal="center" vertical="center"/>
    </xf>
    <xf numFmtId="2" fontId="5" fillId="2" borderId="2" xfId="2" applyNumberFormat="1" applyFont="1" applyFill="1" applyBorder="1" applyAlignment="1">
      <alignment horizontal="center" vertical="center" wrapText="1"/>
    </xf>
    <xf numFmtId="4" fontId="5" fillId="2" borderId="1" xfId="2" applyNumberFormat="1" applyFont="1" applyFill="1" applyBorder="1" applyAlignment="1">
      <alignment horizontal="center" vertical="center" wrapText="1"/>
    </xf>
    <xf numFmtId="1" fontId="5" fillId="2" borderId="1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2" applyBorder="1" applyAlignment="1">
      <alignment horizontal="center" vertical="center"/>
    </xf>
    <xf numFmtId="0" fontId="4" fillId="0" borderId="1" xfId="2" applyBorder="1" applyAlignment="1">
      <alignment horizontal="left" vertical="center" wrapText="1"/>
    </xf>
    <xf numFmtId="3" fontId="2" fillId="0" borderId="1" xfId="2" applyNumberFormat="1" applyFont="1" applyBorder="1" applyAlignment="1">
      <alignment horizontal="center" vertical="center"/>
    </xf>
    <xf numFmtId="0" fontId="4" fillId="0" borderId="3" xfId="2" applyBorder="1" applyAlignment="1">
      <alignment horizontal="center" vertical="center"/>
    </xf>
    <xf numFmtId="9" fontId="4" fillId="0" borderId="1" xfId="1" applyFont="1" applyBorder="1" applyAlignment="1" applyProtection="1">
      <alignment horizontal="center" vertical="center"/>
    </xf>
    <xf numFmtId="3" fontId="4" fillId="0" borderId="1" xfId="2" applyNumberFormat="1" applyBorder="1" applyAlignment="1">
      <alignment horizontal="center" vertical="center"/>
    </xf>
    <xf numFmtId="1" fontId="5" fillId="3" borderId="1" xfId="2" applyNumberFormat="1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164" fontId="2" fillId="0" borderId="0" xfId="0" applyNumberFormat="1" applyFont="1"/>
    <xf numFmtId="165" fontId="0" fillId="0" borderId="1" xfId="0" applyNumberFormat="1" applyBorder="1" applyAlignment="1">
      <alignment horizontal="center" vertical="center" wrapText="1"/>
    </xf>
    <xf numFmtId="0" fontId="5" fillId="0" borderId="0" xfId="2" applyFont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4" borderId="0" xfId="2" applyFont="1" applyFill="1" applyAlignment="1">
      <alignment horizontal="right" vertical="center" wrapText="1"/>
    </xf>
    <xf numFmtId="164" fontId="5" fillId="4" borderId="0" xfId="2" applyNumberFormat="1" applyFont="1" applyFill="1" applyAlignment="1">
      <alignment vertical="center"/>
    </xf>
    <xf numFmtId="1" fontId="5" fillId="4" borderId="0" xfId="2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0" borderId="0" xfId="2">
      <alignment vertical="top"/>
    </xf>
    <xf numFmtId="0" fontId="5" fillId="0" borderId="0" xfId="2" applyFont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1" fontId="5" fillId="0" borderId="0" xfId="2" applyNumberFormat="1" applyFont="1" applyAlignment="1">
      <alignment horizontal="center" vertical="center"/>
    </xf>
    <xf numFmtId="0" fontId="7" fillId="0" borderId="0" xfId="0" applyFont="1"/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3" fontId="5" fillId="0" borderId="1" xfId="2" applyNumberFormat="1" applyFont="1" applyBorder="1" applyAlignment="1">
      <alignment horizontal="center" vertical="center"/>
    </xf>
    <xf numFmtId="2" fontId="5" fillId="0" borderId="1" xfId="2" applyNumberFormat="1" applyFont="1" applyBorder="1" applyAlignment="1">
      <alignment horizontal="center" vertical="center" wrapText="1"/>
    </xf>
    <xf numFmtId="4" fontId="5" fillId="0" borderId="1" xfId="2" applyNumberFormat="1" applyFont="1" applyBorder="1" applyAlignment="1">
      <alignment vertical="center" wrapText="1"/>
    </xf>
    <xf numFmtId="1" fontId="5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9" fontId="8" fillId="0" borderId="1" xfId="1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3" fontId="9" fillId="0" borderId="0" xfId="0" applyNumberFormat="1" applyFont="1" applyAlignment="1">
      <alignment horizontal="right" vertical="center"/>
    </xf>
    <xf numFmtId="2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" fontId="5" fillId="0" borderId="1" xfId="2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vertical="top" wrapText="1"/>
    </xf>
    <xf numFmtId="3" fontId="8" fillId="0" borderId="1" xfId="2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horizontal="center" vertical="center"/>
    </xf>
    <xf numFmtId="9" fontId="8" fillId="0" borderId="1" xfId="1" applyFont="1" applyBorder="1" applyAlignment="1" applyProtection="1">
      <alignment horizontal="right" vertical="center" indent="1"/>
    </xf>
    <xf numFmtId="0" fontId="12" fillId="0" borderId="1" xfId="0" applyFont="1" applyBorder="1"/>
    <xf numFmtId="0" fontId="8" fillId="0" borderId="1" xfId="2" applyFont="1" applyBorder="1" applyAlignment="1" applyProtection="1">
      <alignment vertical="top" wrapText="1"/>
      <protection locked="0"/>
    </xf>
    <xf numFmtId="0" fontId="8" fillId="0" borderId="1" xfId="2" applyFont="1" applyBorder="1" applyAlignment="1">
      <alignment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3" fillId="0" borderId="0" xfId="0" applyFont="1"/>
    <xf numFmtId="3" fontId="14" fillId="0" borderId="1" xfId="2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" fontId="10" fillId="0" borderId="1" xfId="2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3" fontId="4" fillId="0" borderId="1" xfId="2" applyNumberFormat="1" applyBorder="1" applyAlignment="1">
      <alignment horizontal="right" vertical="center"/>
    </xf>
    <xf numFmtId="166" fontId="4" fillId="0" borderId="1" xfId="2" applyNumberFormat="1" applyBorder="1" applyAlignment="1">
      <alignment horizontal="center" vertical="center"/>
    </xf>
    <xf numFmtId="9" fontId="4" fillId="0" borderId="1" xfId="1" applyFont="1" applyFill="1" applyBorder="1" applyAlignment="1" applyProtection="1">
      <alignment horizontal="center" vertical="center"/>
    </xf>
    <xf numFmtId="0" fontId="4" fillId="0" borderId="1" xfId="2" applyBorder="1">
      <alignment vertical="top"/>
    </xf>
    <xf numFmtId="0" fontId="19" fillId="0" borderId="1" xfId="0" applyFont="1" applyBorder="1"/>
    <xf numFmtId="0" fontId="4" fillId="0" borderId="1" xfId="2" applyBorder="1" applyAlignment="1">
      <alignment horizontal="center" vertical="center" wrapText="1"/>
    </xf>
    <xf numFmtId="0" fontId="0" fillId="0" borderId="1" xfId="0" applyBorder="1"/>
    <xf numFmtId="0" fontId="20" fillId="0" borderId="0" xfId="0" applyFont="1"/>
    <xf numFmtId="0" fontId="18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1" fillId="0" borderId="1" xfId="2" applyFont="1" applyBorder="1" applyAlignment="1">
      <alignment horizontal="center" vertical="center" wrapText="1"/>
    </xf>
    <xf numFmtId="165" fontId="4" fillId="0" borderId="1" xfId="2" applyNumberForma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165" fontId="4" fillId="0" borderId="1" xfId="2" applyNumberFormat="1" applyBorder="1" applyAlignment="1">
      <alignment vertical="center"/>
    </xf>
    <xf numFmtId="165" fontId="4" fillId="0" borderId="4" xfId="2" applyNumberFormat="1" applyBorder="1" applyAlignment="1">
      <alignment vertical="center"/>
    </xf>
    <xf numFmtId="165" fontId="4" fillId="0" borderId="4" xfId="2" applyNumberFormat="1" applyBorder="1" applyAlignment="1">
      <alignment horizontal="center" vertical="center"/>
    </xf>
    <xf numFmtId="165" fontId="8" fillId="0" borderId="1" xfId="0" applyNumberFormat="1" applyFont="1" applyBorder="1" applyAlignment="1">
      <alignment vertical="center"/>
    </xf>
    <xf numFmtId="165" fontId="8" fillId="0" borderId="1" xfId="2" applyNumberFormat="1" applyFont="1" applyBorder="1" applyAlignment="1">
      <alignment horizontal="center" vertical="center"/>
    </xf>
    <xf numFmtId="165" fontId="8" fillId="0" borderId="1" xfId="2" applyNumberFormat="1" applyFont="1" applyBorder="1" applyAlignment="1">
      <alignment vertical="center"/>
    </xf>
    <xf numFmtId="165" fontId="4" fillId="0" borderId="1" xfId="2" applyNumberFormat="1" applyBorder="1" applyAlignment="1">
      <alignment horizontal="right" vertical="center"/>
    </xf>
    <xf numFmtId="165" fontId="4" fillId="0" borderId="4" xfId="2" applyNumberFormat="1" applyBorder="1" applyAlignment="1">
      <alignment horizontal="right" vertical="center"/>
    </xf>
    <xf numFmtId="165" fontId="5" fillId="3" borderId="1" xfId="2" applyNumberFormat="1" applyFont="1" applyFill="1" applyBorder="1" applyAlignment="1">
      <alignment horizontal="right" vertical="center"/>
    </xf>
    <xf numFmtId="165" fontId="16" fillId="0" borderId="1" xfId="0" applyNumberFormat="1" applyFont="1" applyBorder="1" applyAlignment="1" applyProtection="1">
      <alignment horizontal="center" vertical="center" wrapText="1"/>
      <protection locked="0"/>
    </xf>
    <xf numFmtId="9" fontId="4" fillId="0" borderId="1" xfId="1" applyFont="1" applyBorder="1" applyAlignment="1" applyProtection="1">
      <alignment horizontal="center" vertical="center"/>
      <protection locked="0"/>
    </xf>
    <xf numFmtId="0" fontId="4" fillId="0" borderId="1" xfId="2" applyBorder="1" applyAlignment="1" applyProtection="1">
      <alignment horizontal="center" vertical="center"/>
      <protection locked="0"/>
    </xf>
    <xf numFmtId="165" fontId="5" fillId="3" borderId="1" xfId="2" applyNumberFormat="1" applyFont="1" applyFill="1" applyBorder="1" applyAlignment="1">
      <alignment horizontal="center" vertical="center"/>
    </xf>
    <xf numFmtId="165" fontId="5" fillId="3" borderId="1" xfId="2" applyNumberFormat="1" applyFont="1" applyFill="1" applyBorder="1" applyAlignment="1">
      <alignment vertical="center"/>
    </xf>
    <xf numFmtId="165" fontId="10" fillId="0" borderId="1" xfId="0" applyNumberFormat="1" applyFont="1" applyBorder="1" applyAlignment="1">
      <alignment vertical="center"/>
    </xf>
    <xf numFmtId="165" fontId="10" fillId="0" borderId="1" xfId="2" applyNumberFormat="1" applyFont="1" applyBorder="1" applyAlignment="1">
      <alignment horizontal="center" vertical="center"/>
    </xf>
    <xf numFmtId="165" fontId="10" fillId="0" borderId="1" xfId="2" applyNumberFormat="1" applyFont="1" applyBorder="1" applyAlignment="1">
      <alignment vertical="center"/>
    </xf>
    <xf numFmtId="0" fontId="5" fillId="3" borderId="3" xfId="2" applyFont="1" applyFill="1" applyBorder="1" applyAlignment="1">
      <alignment horizontal="center" vertical="center" wrapText="1"/>
    </xf>
    <xf numFmtId="0" fontId="5" fillId="3" borderId="5" xfId="2" applyFont="1" applyFill="1" applyBorder="1" applyAlignment="1">
      <alignment horizontal="center" vertical="center" wrapText="1"/>
    </xf>
    <xf numFmtId="0" fontId="5" fillId="3" borderId="6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2" applyFont="1" applyAlignment="1">
      <alignment horizontal="center" vertical="center" wrapText="1"/>
    </xf>
    <xf numFmtId="0" fontId="5" fillId="3" borderId="3" xfId="2" applyFont="1" applyFill="1" applyBorder="1" applyAlignment="1">
      <alignment horizontal="right" vertical="center" wrapText="1"/>
    </xf>
    <xf numFmtId="0" fontId="5" fillId="3" borderId="5" xfId="2" applyFont="1" applyFill="1" applyBorder="1" applyAlignment="1">
      <alignment horizontal="right" vertical="center" wrapText="1"/>
    </xf>
    <xf numFmtId="0" fontId="5" fillId="3" borderId="6" xfId="2" applyFont="1" applyFill="1" applyBorder="1" applyAlignment="1">
      <alignment horizontal="right" vertical="center" wrapText="1"/>
    </xf>
    <xf numFmtId="0" fontId="5" fillId="0" borderId="0" xfId="2" applyFont="1" applyAlignment="1">
      <alignment horizontal="left" vertical="top" wrapText="1"/>
    </xf>
    <xf numFmtId="0" fontId="5" fillId="0" borderId="0" xfId="2" applyFont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5" fillId="3" borderId="3" xfId="2" applyFont="1" applyFill="1" applyBorder="1" applyAlignment="1">
      <alignment horizontal="right" vertical="center"/>
    </xf>
    <xf numFmtId="0" fontId="5" fillId="3" borderId="5" xfId="2" applyFont="1" applyFill="1" applyBorder="1" applyAlignment="1">
      <alignment horizontal="right" vertical="center"/>
    </xf>
    <xf numFmtId="0" fontId="5" fillId="3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/>
    </xf>
    <xf numFmtId="0" fontId="11" fillId="0" borderId="0" xfId="2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22" fillId="0" borderId="7" xfId="0" applyFont="1" applyBorder="1" applyAlignment="1">
      <alignment horizontal="center"/>
    </xf>
    <xf numFmtId="0" fontId="5" fillId="0" borderId="3" xfId="2" applyFont="1" applyBorder="1" applyAlignment="1">
      <alignment horizontal="center" vertical="top" wrapText="1"/>
    </xf>
    <xf numFmtId="0" fontId="5" fillId="0" borderId="5" xfId="2" applyFont="1" applyBorder="1" applyAlignment="1">
      <alignment horizontal="center" vertical="top" wrapText="1"/>
    </xf>
    <xf numFmtId="0" fontId="5" fillId="0" borderId="4" xfId="2" applyFont="1" applyBorder="1" applyAlignment="1">
      <alignment horizontal="center" vertical="top" wrapText="1"/>
    </xf>
  </cellXfs>
  <cellStyles count="3">
    <cellStyle name="Normalny" xfId="0" builtinId="0"/>
    <cellStyle name="Normalny 2" xfId="2" xr:uid="{00000000-0005-0000-0000-000001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"/>
  <sheetViews>
    <sheetView zoomScaleNormal="100" workbookViewId="0">
      <selection activeCell="H10" sqref="H10"/>
    </sheetView>
  </sheetViews>
  <sheetFormatPr defaultRowHeight="15" x14ac:dyDescent="0.25"/>
  <cols>
    <col min="1" max="1" width="3.85546875" customWidth="1"/>
    <col min="2" max="2" width="45.5703125" customWidth="1"/>
    <col min="3" max="3" width="10.140625" customWidth="1"/>
    <col min="4" max="4" width="7.85546875" customWidth="1"/>
    <col min="5" max="5" width="13.140625" customWidth="1"/>
    <col min="6" max="6" width="14.5703125" customWidth="1"/>
    <col min="7" max="7" width="8.140625" customWidth="1"/>
    <col min="8" max="8" width="15.42578125" customWidth="1"/>
    <col min="9" max="9" width="24.85546875" customWidth="1"/>
  </cols>
  <sheetData>
    <row r="1" spans="1:9" ht="21.75" customHeight="1" x14ac:dyDescent="0.25">
      <c r="A1" s="2" t="s">
        <v>0</v>
      </c>
      <c r="B1" s="2"/>
      <c r="C1" s="2"/>
      <c r="D1" s="1"/>
      <c r="E1" s="1"/>
      <c r="F1" s="1"/>
      <c r="G1" s="115" t="s">
        <v>111</v>
      </c>
      <c r="H1" s="115"/>
      <c r="I1" s="115"/>
    </row>
    <row r="2" spans="1:9" ht="38.25" x14ac:dyDescent="0.25">
      <c r="A2" s="3" t="s">
        <v>1</v>
      </c>
      <c r="B2" s="4" t="s">
        <v>2</v>
      </c>
      <c r="C2" s="5" t="s">
        <v>3</v>
      </c>
      <c r="D2" s="3" t="s">
        <v>4</v>
      </c>
      <c r="E2" s="6" t="s">
        <v>5</v>
      </c>
      <c r="F2" s="7" t="s">
        <v>6</v>
      </c>
      <c r="G2" s="8" t="s">
        <v>7</v>
      </c>
      <c r="H2" s="7" t="s">
        <v>8</v>
      </c>
      <c r="I2" s="9" t="s">
        <v>113</v>
      </c>
    </row>
    <row r="3" spans="1:9" ht="38.25" customHeight="1" x14ac:dyDescent="0.25">
      <c r="A3" s="10">
        <v>1</v>
      </c>
      <c r="B3" s="11" t="s">
        <v>9</v>
      </c>
      <c r="C3" s="12">
        <v>3000</v>
      </c>
      <c r="D3" s="13" t="s">
        <v>10</v>
      </c>
      <c r="E3" s="19"/>
      <c r="F3" s="96">
        <f>C3*E3</f>
        <v>0</v>
      </c>
      <c r="G3" s="14"/>
      <c r="H3" s="95">
        <f>F3*(G3+1)</f>
        <v>0</v>
      </c>
      <c r="I3" s="10"/>
    </row>
    <row r="4" spans="1:9" ht="33" customHeight="1" x14ac:dyDescent="0.25">
      <c r="A4" s="10">
        <v>2</v>
      </c>
      <c r="B4" s="11" t="s">
        <v>11</v>
      </c>
      <c r="C4" s="12">
        <v>850</v>
      </c>
      <c r="D4" s="13" t="s">
        <v>10</v>
      </c>
      <c r="E4" s="19"/>
      <c r="F4" s="96">
        <f t="shared" ref="F4:F9" si="0">C4*E4</f>
        <v>0</v>
      </c>
      <c r="G4" s="14"/>
      <c r="H4" s="95">
        <f t="shared" ref="H4:H9" si="1">F4*(G4+1)</f>
        <v>0</v>
      </c>
      <c r="I4" s="10"/>
    </row>
    <row r="5" spans="1:9" ht="32.25" customHeight="1" x14ac:dyDescent="0.25">
      <c r="A5" s="10">
        <v>3</v>
      </c>
      <c r="B5" s="11" t="s">
        <v>12</v>
      </c>
      <c r="C5" s="12">
        <v>300</v>
      </c>
      <c r="D5" s="13" t="s">
        <v>10</v>
      </c>
      <c r="E5" s="19"/>
      <c r="F5" s="96">
        <f t="shared" si="0"/>
        <v>0</v>
      </c>
      <c r="G5" s="14"/>
      <c r="H5" s="95">
        <f t="shared" si="1"/>
        <v>0</v>
      </c>
      <c r="I5" s="10"/>
    </row>
    <row r="6" spans="1:9" ht="36.75" customHeight="1" x14ac:dyDescent="0.25">
      <c r="A6" s="10">
        <v>4</v>
      </c>
      <c r="B6" s="11" t="s">
        <v>13</v>
      </c>
      <c r="C6" s="12">
        <v>100</v>
      </c>
      <c r="D6" s="13" t="s">
        <v>10</v>
      </c>
      <c r="E6" s="19"/>
      <c r="F6" s="96">
        <f t="shared" si="0"/>
        <v>0</v>
      </c>
      <c r="G6" s="14"/>
      <c r="H6" s="95">
        <f t="shared" si="1"/>
        <v>0</v>
      </c>
      <c r="I6" s="10"/>
    </row>
    <row r="7" spans="1:9" ht="33" customHeight="1" x14ac:dyDescent="0.25">
      <c r="A7" s="10">
        <v>5</v>
      </c>
      <c r="B7" s="11" t="s">
        <v>14</v>
      </c>
      <c r="C7" s="12">
        <v>700</v>
      </c>
      <c r="D7" s="13" t="s">
        <v>10</v>
      </c>
      <c r="E7" s="19"/>
      <c r="F7" s="96">
        <f t="shared" si="0"/>
        <v>0</v>
      </c>
      <c r="G7" s="14"/>
      <c r="H7" s="95">
        <f t="shared" si="1"/>
        <v>0</v>
      </c>
      <c r="I7" s="10"/>
    </row>
    <row r="8" spans="1:9" ht="37.5" customHeight="1" x14ac:dyDescent="0.25">
      <c r="A8" s="10">
        <v>6</v>
      </c>
      <c r="B8" s="11" t="s">
        <v>15</v>
      </c>
      <c r="C8" s="12">
        <v>2500</v>
      </c>
      <c r="D8" s="13" t="s">
        <v>10</v>
      </c>
      <c r="E8" s="19"/>
      <c r="F8" s="96">
        <f t="shared" si="0"/>
        <v>0</v>
      </c>
      <c r="G8" s="14"/>
      <c r="H8" s="95">
        <f t="shared" si="1"/>
        <v>0</v>
      </c>
      <c r="I8" s="10"/>
    </row>
    <row r="9" spans="1:9" ht="41.25" customHeight="1" x14ac:dyDescent="0.25">
      <c r="A9" s="10">
        <v>7</v>
      </c>
      <c r="B9" s="11" t="s">
        <v>16</v>
      </c>
      <c r="C9" s="15">
        <v>300</v>
      </c>
      <c r="D9" s="13" t="s">
        <v>10</v>
      </c>
      <c r="E9" s="19"/>
      <c r="F9" s="96">
        <f t="shared" si="0"/>
        <v>0</v>
      </c>
      <c r="G9" s="14"/>
      <c r="H9" s="95">
        <f t="shared" si="1"/>
        <v>0</v>
      </c>
      <c r="I9" s="10"/>
    </row>
    <row r="10" spans="1:9" ht="24.75" customHeight="1" x14ac:dyDescent="0.25">
      <c r="A10" s="112" t="s">
        <v>17</v>
      </c>
      <c r="B10" s="113"/>
      <c r="C10" s="113"/>
      <c r="D10" s="113"/>
      <c r="E10" s="114"/>
      <c r="F10" s="107">
        <f>SUM(F3:F9)</f>
        <v>0</v>
      </c>
      <c r="G10" s="16" t="s">
        <v>18</v>
      </c>
      <c r="H10" s="107">
        <f>SUM(H3:H9)</f>
        <v>0</v>
      </c>
      <c r="I10" s="17" t="s">
        <v>18</v>
      </c>
    </row>
    <row r="11" spans="1:9" x14ac:dyDescent="0.25">
      <c r="A11" s="1"/>
      <c r="B11" s="1"/>
      <c r="C11" s="1"/>
      <c r="D11" s="1"/>
      <c r="E11" s="1"/>
      <c r="F11" s="18"/>
      <c r="G11" s="1"/>
      <c r="H11" s="1"/>
      <c r="I11" s="1"/>
    </row>
    <row r="12" spans="1:9" ht="55.5" customHeight="1" x14ac:dyDescent="0.25">
      <c r="A12" s="1"/>
      <c r="B12" s="116" t="s">
        <v>19</v>
      </c>
      <c r="C12" s="116"/>
      <c r="D12" s="116"/>
      <c r="E12" s="116"/>
      <c r="F12" s="116"/>
      <c r="G12" s="116"/>
      <c r="H12" s="116"/>
      <c r="I12" s="116"/>
    </row>
  </sheetData>
  <mergeCells count="3">
    <mergeCell ref="A10:E10"/>
    <mergeCell ref="G1:I1"/>
    <mergeCell ref="B12:I12"/>
  </mergeCells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9"/>
  <sheetViews>
    <sheetView topLeftCell="A33" zoomScaleNormal="100" workbookViewId="0">
      <selection activeCell="H36" sqref="H36"/>
    </sheetView>
  </sheetViews>
  <sheetFormatPr defaultRowHeight="15" x14ac:dyDescent="0.25"/>
  <cols>
    <col min="1" max="1" width="5" customWidth="1"/>
    <col min="2" max="2" width="55.5703125" customWidth="1"/>
    <col min="6" max="6" width="15.7109375" customWidth="1"/>
    <col min="8" max="8" width="15.5703125" customWidth="1"/>
    <col min="9" max="9" width="26.42578125" customWidth="1"/>
  </cols>
  <sheetData>
    <row r="1" spans="1:13" x14ac:dyDescent="0.25">
      <c r="A1" s="20" t="s">
        <v>52</v>
      </c>
      <c r="B1" s="1"/>
      <c r="C1" s="1"/>
      <c r="D1" s="1"/>
      <c r="E1" s="1"/>
      <c r="F1" s="1"/>
      <c r="G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22" t="s">
        <v>111</v>
      </c>
      <c r="I2" s="122"/>
      <c r="J2" s="1"/>
      <c r="K2" s="1"/>
      <c r="L2" s="1"/>
      <c r="M2" s="1"/>
    </row>
    <row r="3" spans="1:13" ht="38.25" x14ac:dyDescent="0.25">
      <c r="A3" s="3" t="s">
        <v>1</v>
      </c>
      <c r="B3" s="4" t="s">
        <v>2</v>
      </c>
      <c r="C3" s="5" t="s">
        <v>3</v>
      </c>
      <c r="D3" s="3" t="s">
        <v>4</v>
      </c>
      <c r="E3" s="6" t="s">
        <v>5</v>
      </c>
      <c r="F3" s="7" t="s">
        <v>6</v>
      </c>
      <c r="G3" s="8" t="s">
        <v>7</v>
      </c>
      <c r="H3" s="7" t="s">
        <v>8</v>
      </c>
      <c r="I3" s="9" t="s">
        <v>113</v>
      </c>
      <c r="J3" s="1"/>
      <c r="K3" s="1"/>
      <c r="L3" s="1"/>
      <c r="M3" s="1"/>
    </row>
    <row r="4" spans="1:13" ht="27.75" customHeight="1" x14ac:dyDescent="0.25">
      <c r="A4" s="10">
        <v>1</v>
      </c>
      <c r="B4" s="11" t="s">
        <v>20</v>
      </c>
      <c r="C4" s="15">
        <v>100</v>
      </c>
      <c r="D4" s="13" t="s">
        <v>10</v>
      </c>
      <c r="E4" s="77"/>
      <c r="F4" s="96">
        <f>C4*E4</f>
        <v>0</v>
      </c>
      <c r="G4" s="14"/>
      <c r="H4" s="95">
        <f>F4*(G4+1)</f>
        <v>0</v>
      </c>
      <c r="I4" s="10"/>
      <c r="J4" s="1"/>
      <c r="K4" s="1"/>
      <c r="L4" s="1"/>
      <c r="M4" s="1"/>
    </row>
    <row r="5" spans="1:13" ht="22.5" customHeight="1" x14ac:dyDescent="0.25">
      <c r="A5" s="10">
        <v>2</v>
      </c>
      <c r="B5" s="11" t="s">
        <v>21</v>
      </c>
      <c r="C5" s="15">
        <v>10</v>
      </c>
      <c r="D5" s="13" t="s">
        <v>10</v>
      </c>
      <c r="E5" s="77"/>
      <c r="F5" s="96">
        <f t="shared" ref="F5:F35" si="0">C5*E5</f>
        <v>0</v>
      </c>
      <c r="G5" s="14"/>
      <c r="H5" s="95">
        <f t="shared" ref="H5:H35" si="1">F5*(G5+1)</f>
        <v>0</v>
      </c>
      <c r="I5" s="10"/>
      <c r="J5" s="1"/>
      <c r="K5" s="1"/>
      <c r="L5" s="1"/>
      <c r="M5" s="1"/>
    </row>
    <row r="6" spans="1:13" ht="23.25" customHeight="1" x14ac:dyDescent="0.25">
      <c r="A6" s="10">
        <v>3</v>
      </c>
      <c r="B6" s="11" t="s">
        <v>22</v>
      </c>
      <c r="C6" s="15">
        <v>10</v>
      </c>
      <c r="D6" s="13" t="s">
        <v>10</v>
      </c>
      <c r="E6" s="77"/>
      <c r="F6" s="96">
        <f t="shared" si="0"/>
        <v>0</v>
      </c>
      <c r="G6" s="14"/>
      <c r="H6" s="95">
        <f t="shared" si="1"/>
        <v>0</v>
      </c>
      <c r="I6" s="10"/>
      <c r="J6" s="1"/>
      <c r="K6" s="1"/>
      <c r="L6" s="1"/>
      <c r="M6" s="1"/>
    </row>
    <row r="7" spans="1:13" x14ac:dyDescent="0.25">
      <c r="A7" s="10">
        <v>4</v>
      </c>
      <c r="B7" s="11" t="s">
        <v>23</v>
      </c>
      <c r="C7" s="15">
        <v>2500</v>
      </c>
      <c r="D7" s="13" t="s">
        <v>10</v>
      </c>
      <c r="E7" s="77"/>
      <c r="F7" s="96">
        <f t="shared" si="0"/>
        <v>0</v>
      </c>
      <c r="G7" s="14"/>
      <c r="H7" s="95">
        <f t="shared" si="1"/>
        <v>0</v>
      </c>
      <c r="I7" s="10"/>
      <c r="J7" s="1"/>
      <c r="K7" s="1"/>
      <c r="L7" s="1"/>
      <c r="M7" s="1"/>
    </row>
    <row r="8" spans="1:13" ht="25.5" x14ac:dyDescent="0.25">
      <c r="A8" s="10">
        <v>5</v>
      </c>
      <c r="B8" s="11" t="s">
        <v>24</v>
      </c>
      <c r="C8" s="15">
        <v>4500</v>
      </c>
      <c r="D8" s="13" t="s">
        <v>10</v>
      </c>
      <c r="E8" s="77"/>
      <c r="F8" s="96">
        <f t="shared" si="0"/>
        <v>0</v>
      </c>
      <c r="G8" s="14"/>
      <c r="H8" s="95">
        <f t="shared" si="1"/>
        <v>0</v>
      </c>
      <c r="I8" s="10"/>
      <c r="J8" s="1"/>
      <c r="K8" s="1"/>
      <c r="L8" s="1"/>
      <c r="M8" s="1"/>
    </row>
    <row r="9" spans="1:13" ht="25.5" x14ac:dyDescent="0.25">
      <c r="A9" s="10">
        <v>6</v>
      </c>
      <c r="B9" s="11" t="s">
        <v>25</v>
      </c>
      <c r="C9" s="15">
        <v>1200</v>
      </c>
      <c r="D9" s="13" t="s">
        <v>10</v>
      </c>
      <c r="E9" s="77"/>
      <c r="F9" s="96">
        <f t="shared" si="0"/>
        <v>0</v>
      </c>
      <c r="G9" s="14"/>
      <c r="H9" s="95">
        <f t="shared" si="1"/>
        <v>0</v>
      </c>
      <c r="I9" s="10"/>
      <c r="J9" s="1"/>
      <c r="K9" s="1"/>
      <c r="L9" s="1"/>
      <c r="M9" s="1"/>
    </row>
    <row r="10" spans="1:13" ht="29.25" customHeight="1" x14ac:dyDescent="0.25">
      <c r="A10" s="10">
        <v>7</v>
      </c>
      <c r="B10" s="11" t="s">
        <v>26</v>
      </c>
      <c r="C10" s="15">
        <v>200</v>
      </c>
      <c r="D10" s="13" t="s">
        <v>27</v>
      </c>
      <c r="E10" s="77"/>
      <c r="F10" s="96">
        <f t="shared" si="0"/>
        <v>0</v>
      </c>
      <c r="G10" s="14"/>
      <c r="H10" s="95">
        <f t="shared" si="1"/>
        <v>0</v>
      </c>
      <c r="I10" s="10"/>
      <c r="J10" s="1"/>
      <c r="K10" s="1"/>
      <c r="L10" s="1"/>
      <c r="M10" s="1"/>
    </row>
    <row r="11" spans="1:13" ht="30.75" customHeight="1" x14ac:dyDescent="0.25">
      <c r="A11" s="10">
        <v>8</v>
      </c>
      <c r="B11" s="11" t="s">
        <v>28</v>
      </c>
      <c r="C11" s="15">
        <v>3800</v>
      </c>
      <c r="D11" s="13" t="s">
        <v>27</v>
      </c>
      <c r="E11" s="77"/>
      <c r="F11" s="96">
        <f t="shared" si="0"/>
        <v>0</v>
      </c>
      <c r="G11" s="14"/>
      <c r="H11" s="95">
        <f t="shared" si="1"/>
        <v>0</v>
      </c>
      <c r="I11" s="10"/>
      <c r="J11" s="1"/>
      <c r="K11" s="1"/>
      <c r="L11" s="1"/>
      <c r="M11" s="1"/>
    </row>
    <row r="12" spans="1:13" ht="38.25" x14ac:dyDescent="0.25">
      <c r="A12" s="10">
        <v>9</v>
      </c>
      <c r="B12" s="11" t="s">
        <v>29</v>
      </c>
      <c r="C12" s="15">
        <v>680</v>
      </c>
      <c r="D12" s="13" t="s">
        <v>10</v>
      </c>
      <c r="E12" s="77"/>
      <c r="F12" s="96">
        <f t="shared" si="0"/>
        <v>0</v>
      </c>
      <c r="G12" s="14"/>
      <c r="H12" s="95">
        <f t="shared" si="1"/>
        <v>0</v>
      </c>
      <c r="I12" s="10"/>
      <c r="J12" s="1"/>
      <c r="K12" s="1"/>
      <c r="L12" s="1"/>
      <c r="M12" s="1"/>
    </row>
    <row r="13" spans="1:13" ht="38.25" x14ac:dyDescent="0.25">
      <c r="A13" s="10">
        <v>10</v>
      </c>
      <c r="B13" s="11" t="s">
        <v>30</v>
      </c>
      <c r="C13" s="15">
        <v>700</v>
      </c>
      <c r="D13" s="13" t="s">
        <v>10</v>
      </c>
      <c r="E13" s="77"/>
      <c r="F13" s="96">
        <f t="shared" si="0"/>
        <v>0</v>
      </c>
      <c r="G13" s="14"/>
      <c r="H13" s="95">
        <f t="shared" si="1"/>
        <v>0</v>
      </c>
      <c r="I13" s="21"/>
      <c r="J13" s="1"/>
      <c r="K13" s="1"/>
      <c r="L13" s="1"/>
      <c r="M13" s="1"/>
    </row>
    <row r="14" spans="1:13" ht="38.25" x14ac:dyDescent="0.25">
      <c r="A14" s="10">
        <v>11</v>
      </c>
      <c r="B14" s="11" t="s">
        <v>31</v>
      </c>
      <c r="C14" s="15">
        <v>100</v>
      </c>
      <c r="D14" s="13" t="s">
        <v>10</v>
      </c>
      <c r="E14" s="77"/>
      <c r="F14" s="96">
        <f t="shared" si="0"/>
        <v>0</v>
      </c>
      <c r="G14" s="14"/>
      <c r="H14" s="95">
        <f t="shared" si="1"/>
        <v>0</v>
      </c>
      <c r="I14" s="21"/>
      <c r="J14" s="1"/>
      <c r="K14" s="1"/>
      <c r="L14" s="1"/>
      <c r="M14" s="1"/>
    </row>
    <row r="15" spans="1:13" ht="54.75" customHeight="1" x14ac:dyDescent="0.25">
      <c r="A15" s="10">
        <v>12</v>
      </c>
      <c r="B15" s="11" t="s">
        <v>32</v>
      </c>
      <c r="C15" s="15">
        <v>2800</v>
      </c>
      <c r="D15" s="13" t="s">
        <v>10</v>
      </c>
      <c r="E15" s="77"/>
      <c r="F15" s="96">
        <f t="shared" si="0"/>
        <v>0</v>
      </c>
      <c r="G15" s="14"/>
      <c r="H15" s="95">
        <f t="shared" si="1"/>
        <v>0</v>
      </c>
      <c r="I15" s="21"/>
      <c r="J15" s="1"/>
      <c r="K15" s="1"/>
      <c r="L15" s="1"/>
      <c r="M15" s="1"/>
    </row>
    <row r="16" spans="1:13" ht="87" customHeight="1" x14ac:dyDescent="0.25">
      <c r="A16" s="10">
        <v>13</v>
      </c>
      <c r="B16" s="11" t="s">
        <v>33</v>
      </c>
      <c r="C16" s="15">
        <v>2000</v>
      </c>
      <c r="D16" s="13" t="s">
        <v>10</v>
      </c>
      <c r="E16" s="77"/>
      <c r="F16" s="96">
        <f t="shared" si="0"/>
        <v>0</v>
      </c>
      <c r="G16" s="14"/>
      <c r="H16" s="95">
        <f t="shared" si="1"/>
        <v>0</v>
      </c>
      <c r="I16" s="21"/>
      <c r="J16" s="1"/>
      <c r="K16" s="1"/>
      <c r="L16" s="1"/>
      <c r="M16" s="1"/>
    </row>
    <row r="17" spans="1:13" ht="47.25" customHeight="1" x14ac:dyDescent="0.25">
      <c r="A17" s="10">
        <v>14</v>
      </c>
      <c r="B17" s="11" t="s">
        <v>34</v>
      </c>
      <c r="C17" s="15">
        <v>3000</v>
      </c>
      <c r="D17" s="13" t="s">
        <v>10</v>
      </c>
      <c r="E17" s="77"/>
      <c r="F17" s="96">
        <f t="shared" si="0"/>
        <v>0</v>
      </c>
      <c r="G17" s="14"/>
      <c r="H17" s="95">
        <f t="shared" si="1"/>
        <v>0</v>
      </c>
      <c r="I17" s="21"/>
      <c r="J17" s="1"/>
      <c r="K17" s="1"/>
      <c r="L17" s="1"/>
      <c r="M17" s="1"/>
    </row>
    <row r="18" spans="1:13" ht="44.25" customHeight="1" x14ac:dyDescent="0.25">
      <c r="A18" s="10">
        <v>15</v>
      </c>
      <c r="B18" s="11" t="s">
        <v>35</v>
      </c>
      <c r="C18" s="15">
        <v>250</v>
      </c>
      <c r="D18" s="13" t="s">
        <v>10</v>
      </c>
      <c r="E18" s="77"/>
      <c r="F18" s="96">
        <f t="shared" si="0"/>
        <v>0</v>
      </c>
      <c r="G18" s="14"/>
      <c r="H18" s="95">
        <f t="shared" si="1"/>
        <v>0</v>
      </c>
      <c r="I18" s="21"/>
      <c r="J18" s="1"/>
      <c r="K18" s="1"/>
      <c r="L18" s="1"/>
      <c r="M18" s="1"/>
    </row>
    <row r="19" spans="1:13" ht="42" customHeight="1" x14ac:dyDescent="0.25">
      <c r="A19" s="10">
        <v>16</v>
      </c>
      <c r="B19" s="11" t="s">
        <v>36</v>
      </c>
      <c r="C19" s="15">
        <v>400</v>
      </c>
      <c r="D19" s="13" t="s">
        <v>10</v>
      </c>
      <c r="E19" s="77"/>
      <c r="F19" s="96">
        <f t="shared" si="0"/>
        <v>0</v>
      </c>
      <c r="G19" s="14"/>
      <c r="H19" s="95">
        <f t="shared" si="1"/>
        <v>0</v>
      </c>
      <c r="I19" s="21"/>
      <c r="J19" s="1"/>
      <c r="K19" s="1"/>
      <c r="L19" s="1"/>
      <c r="M19" s="1"/>
    </row>
    <row r="20" spans="1:13" ht="43.5" customHeight="1" x14ac:dyDescent="0.25">
      <c r="A20" s="10">
        <v>17</v>
      </c>
      <c r="B20" s="11" t="s">
        <v>37</v>
      </c>
      <c r="C20" s="15">
        <v>2000</v>
      </c>
      <c r="D20" s="13" t="s">
        <v>10</v>
      </c>
      <c r="E20" s="77"/>
      <c r="F20" s="96">
        <f t="shared" si="0"/>
        <v>0</v>
      </c>
      <c r="G20" s="14"/>
      <c r="H20" s="95">
        <f t="shared" si="1"/>
        <v>0</v>
      </c>
      <c r="I20" s="21"/>
      <c r="J20" s="1"/>
      <c r="K20" s="1"/>
      <c r="L20" s="1"/>
      <c r="M20" s="1"/>
    </row>
    <row r="21" spans="1:13" ht="46.5" customHeight="1" x14ac:dyDescent="0.25">
      <c r="A21" s="10">
        <v>18</v>
      </c>
      <c r="B21" s="11" t="s">
        <v>38</v>
      </c>
      <c r="C21" s="15">
        <v>500</v>
      </c>
      <c r="D21" s="13" t="s">
        <v>10</v>
      </c>
      <c r="E21" s="77"/>
      <c r="F21" s="96">
        <f t="shared" si="0"/>
        <v>0</v>
      </c>
      <c r="G21" s="14"/>
      <c r="H21" s="95">
        <f t="shared" si="1"/>
        <v>0</v>
      </c>
      <c r="I21" s="21"/>
      <c r="J21" s="1"/>
      <c r="K21" s="1"/>
      <c r="L21" s="1"/>
      <c r="M21" s="1"/>
    </row>
    <row r="22" spans="1:13" ht="33" customHeight="1" x14ac:dyDescent="0.25">
      <c r="A22" s="10">
        <v>19</v>
      </c>
      <c r="B22" s="11" t="s">
        <v>39</v>
      </c>
      <c r="C22" s="15">
        <v>400</v>
      </c>
      <c r="D22" s="13" t="s">
        <v>10</v>
      </c>
      <c r="E22" s="77"/>
      <c r="F22" s="96">
        <f t="shared" si="0"/>
        <v>0</v>
      </c>
      <c r="G22" s="14"/>
      <c r="H22" s="95">
        <f t="shared" si="1"/>
        <v>0</v>
      </c>
      <c r="I22" s="21"/>
      <c r="J22" s="1"/>
      <c r="K22" s="1"/>
      <c r="L22" s="1"/>
      <c r="M22" s="1"/>
    </row>
    <row r="23" spans="1:13" ht="33" customHeight="1" x14ac:dyDescent="0.25">
      <c r="A23" s="10">
        <v>20</v>
      </c>
      <c r="B23" s="11" t="s">
        <v>40</v>
      </c>
      <c r="C23" s="15">
        <v>450</v>
      </c>
      <c r="D23" s="13" t="s">
        <v>10</v>
      </c>
      <c r="E23" s="77"/>
      <c r="F23" s="96">
        <f t="shared" si="0"/>
        <v>0</v>
      </c>
      <c r="G23" s="14"/>
      <c r="H23" s="95">
        <f t="shared" si="1"/>
        <v>0</v>
      </c>
      <c r="I23" s="21"/>
      <c r="J23" s="1"/>
      <c r="K23" s="1"/>
      <c r="L23" s="1"/>
      <c r="M23" s="1"/>
    </row>
    <row r="24" spans="1:13" ht="29.25" customHeight="1" x14ac:dyDescent="0.25">
      <c r="A24" s="10">
        <v>21</v>
      </c>
      <c r="B24" s="11" t="s">
        <v>41</v>
      </c>
      <c r="C24" s="15">
        <v>300</v>
      </c>
      <c r="D24" s="13" t="s">
        <v>10</v>
      </c>
      <c r="E24" s="77"/>
      <c r="F24" s="96">
        <f t="shared" si="0"/>
        <v>0</v>
      </c>
      <c r="G24" s="14"/>
      <c r="H24" s="95">
        <f t="shared" si="1"/>
        <v>0</v>
      </c>
      <c r="I24" s="21"/>
      <c r="J24" s="1"/>
      <c r="K24" s="1"/>
      <c r="L24" s="1"/>
      <c r="M24" s="1"/>
    </row>
    <row r="25" spans="1:13" ht="35.25" customHeight="1" x14ac:dyDescent="0.25">
      <c r="A25" s="10">
        <v>22</v>
      </c>
      <c r="B25" s="11" t="s">
        <v>42</v>
      </c>
      <c r="C25" s="15">
        <v>1200</v>
      </c>
      <c r="D25" s="13" t="s">
        <v>10</v>
      </c>
      <c r="E25" s="77"/>
      <c r="F25" s="96">
        <f t="shared" si="0"/>
        <v>0</v>
      </c>
      <c r="G25" s="14"/>
      <c r="H25" s="95">
        <f t="shared" si="1"/>
        <v>0</v>
      </c>
      <c r="I25" s="21"/>
      <c r="J25" s="1"/>
      <c r="K25" s="1"/>
      <c r="L25" s="1"/>
      <c r="M25" s="1"/>
    </row>
    <row r="26" spans="1:13" ht="33" customHeight="1" x14ac:dyDescent="0.25">
      <c r="A26" s="10">
        <v>23</v>
      </c>
      <c r="B26" s="11" t="s">
        <v>43</v>
      </c>
      <c r="C26" s="15">
        <v>20</v>
      </c>
      <c r="D26" s="13" t="s">
        <v>10</v>
      </c>
      <c r="E26" s="77"/>
      <c r="F26" s="96">
        <f t="shared" si="0"/>
        <v>0</v>
      </c>
      <c r="G26" s="14"/>
      <c r="H26" s="95">
        <f t="shared" si="1"/>
        <v>0</v>
      </c>
      <c r="I26" s="21"/>
      <c r="J26" s="1"/>
      <c r="K26" s="1"/>
      <c r="L26" s="1"/>
      <c r="M26" s="1"/>
    </row>
    <row r="27" spans="1:13" ht="25.5" x14ac:dyDescent="0.25">
      <c r="A27" s="10">
        <v>24</v>
      </c>
      <c r="B27" s="11" t="s">
        <v>44</v>
      </c>
      <c r="C27" s="15">
        <v>350</v>
      </c>
      <c r="D27" s="13" t="s">
        <v>10</v>
      </c>
      <c r="E27" s="77"/>
      <c r="F27" s="96">
        <f t="shared" si="0"/>
        <v>0</v>
      </c>
      <c r="G27" s="14"/>
      <c r="H27" s="95">
        <f t="shared" si="1"/>
        <v>0</v>
      </c>
      <c r="I27" s="21"/>
      <c r="J27" s="1"/>
      <c r="K27" s="1"/>
      <c r="L27" s="1"/>
      <c r="M27" s="1"/>
    </row>
    <row r="28" spans="1:13" ht="31.5" customHeight="1" x14ac:dyDescent="0.25">
      <c r="A28" s="10">
        <v>25</v>
      </c>
      <c r="B28" s="11" t="s">
        <v>45</v>
      </c>
      <c r="C28" s="15">
        <v>550</v>
      </c>
      <c r="D28" s="13" t="s">
        <v>10</v>
      </c>
      <c r="E28" s="77"/>
      <c r="F28" s="96">
        <f t="shared" si="0"/>
        <v>0</v>
      </c>
      <c r="G28" s="14"/>
      <c r="H28" s="95">
        <f t="shared" si="1"/>
        <v>0</v>
      </c>
      <c r="I28" s="21"/>
      <c r="J28" s="1"/>
      <c r="K28" s="1"/>
      <c r="L28" s="1"/>
      <c r="M28" s="1"/>
    </row>
    <row r="29" spans="1:13" ht="27" customHeight="1" x14ac:dyDescent="0.25">
      <c r="A29" s="10">
        <v>26</v>
      </c>
      <c r="B29" s="11" t="s">
        <v>108</v>
      </c>
      <c r="C29" s="15">
        <v>1100</v>
      </c>
      <c r="D29" s="13" t="s">
        <v>10</v>
      </c>
      <c r="E29" s="77"/>
      <c r="F29" s="96">
        <f t="shared" si="0"/>
        <v>0</v>
      </c>
      <c r="G29" s="14"/>
      <c r="H29" s="95">
        <f t="shared" si="1"/>
        <v>0</v>
      </c>
      <c r="I29" s="21"/>
      <c r="J29" s="1"/>
      <c r="K29" s="1"/>
      <c r="L29" s="1"/>
      <c r="M29" s="1"/>
    </row>
    <row r="30" spans="1:13" ht="67.5" customHeight="1" x14ac:dyDescent="0.25">
      <c r="A30" s="10">
        <v>27</v>
      </c>
      <c r="B30" s="11" t="s">
        <v>109</v>
      </c>
      <c r="C30" s="15">
        <v>20</v>
      </c>
      <c r="D30" s="13" t="s">
        <v>10</v>
      </c>
      <c r="E30" s="91"/>
      <c r="F30" s="96">
        <f t="shared" si="0"/>
        <v>0</v>
      </c>
      <c r="G30" s="14"/>
      <c r="H30" s="95">
        <f t="shared" si="1"/>
        <v>0</v>
      </c>
      <c r="I30" s="21"/>
      <c r="J30" s="1"/>
      <c r="K30" s="1"/>
      <c r="L30" s="1"/>
      <c r="M30" s="1"/>
    </row>
    <row r="31" spans="1:13" ht="35.25" customHeight="1" x14ac:dyDescent="0.25">
      <c r="A31" s="10">
        <v>28</v>
      </c>
      <c r="B31" s="11" t="s">
        <v>47</v>
      </c>
      <c r="C31" s="15">
        <v>1000</v>
      </c>
      <c r="D31" s="13" t="s">
        <v>27</v>
      </c>
      <c r="E31" s="77"/>
      <c r="F31" s="96">
        <f t="shared" si="0"/>
        <v>0</v>
      </c>
      <c r="G31" s="14"/>
      <c r="H31" s="95">
        <f t="shared" si="1"/>
        <v>0</v>
      </c>
      <c r="I31" s="21"/>
      <c r="J31" s="1"/>
      <c r="K31" s="1"/>
      <c r="L31" s="1"/>
      <c r="M31" s="1"/>
    </row>
    <row r="32" spans="1:13" ht="38.25" customHeight="1" x14ac:dyDescent="0.25">
      <c r="A32" s="10">
        <v>29</v>
      </c>
      <c r="B32" s="11" t="s">
        <v>48</v>
      </c>
      <c r="C32" s="15">
        <v>13500</v>
      </c>
      <c r="D32" s="13" t="s">
        <v>10</v>
      </c>
      <c r="E32" s="77"/>
      <c r="F32" s="96">
        <f t="shared" si="0"/>
        <v>0</v>
      </c>
      <c r="G32" s="14"/>
      <c r="H32" s="95">
        <f t="shared" si="1"/>
        <v>0</v>
      </c>
      <c r="I32" s="21"/>
      <c r="J32" s="1"/>
      <c r="K32" s="1"/>
      <c r="L32" s="1"/>
      <c r="M32" s="1"/>
    </row>
    <row r="33" spans="1:13" ht="47.25" customHeight="1" x14ac:dyDescent="0.25">
      <c r="A33" s="10">
        <v>30</v>
      </c>
      <c r="B33" s="11" t="s">
        <v>112</v>
      </c>
      <c r="C33" s="15">
        <v>70</v>
      </c>
      <c r="D33" s="13" t="s">
        <v>10</v>
      </c>
      <c r="E33" s="77"/>
      <c r="F33" s="96">
        <f t="shared" si="0"/>
        <v>0</v>
      </c>
      <c r="G33" s="14"/>
      <c r="H33" s="95">
        <f t="shared" si="1"/>
        <v>0</v>
      </c>
      <c r="I33" s="21"/>
      <c r="J33" s="1"/>
      <c r="K33" s="1"/>
      <c r="L33" s="1"/>
      <c r="M33" s="1"/>
    </row>
    <row r="34" spans="1:13" ht="34.5" customHeight="1" x14ac:dyDescent="0.25">
      <c r="A34" s="10">
        <v>31</v>
      </c>
      <c r="B34" s="11" t="s">
        <v>49</v>
      </c>
      <c r="C34" s="15">
        <v>500</v>
      </c>
      <c r="D34" s="13" t="s">
        <v>10</v>
      </c>
      <c r="E34" s="77"/>
      <c r="F34" s="96">
        <f t="shared" si="0"/>
        <v>0</v>
      </c>
      <c r="G34" s="14"/>
      <c r="H34" s="95">
        <f t="shared" si="1"/>
        <v>0</v>
      </c>
      <c r="I34" s="21"/>
      <c r="J34" s="1"/>
      <c r="K34" s="1"/>
      <c r="L34" s="1"/>
      <c r="M34" s="1"/>
    </row>
    <row r="35" spans="1:13" ht="47.25" customHeight="1" x14ac:dyDescent="0.25">
      <c r="A35" s="10">
        <v>32</v>
      </c>
      <c r="B35" s="11" t="s">
        <v>50</v>
      </c>
      <c r="C35" s="15">
        <v>150</v>
      </c>
      <c r="D35" s="10" t="s">
        <v>10</v>
      </c>
      <c r="E35" s="92"/>
      <c r="F35" s="96">
        <f t="shared" si="0"/>
        <v>0</v>
      </c>
      <c r="G35" s="14"/>
      <c r="H35" s="95">
        <f t="shared" si="1"/>
        <v>0</v>
      </c>
      <c r="I35" s="21"/>
      <c r="J35" s="1"/>
      <c r="K35" s="1"/>
      <c r="L35" s="1"/>
      <c r="M35" s="1"/>
    </row>
    <row r="36" spans="1:13" ht="23.25" customHeight="1" x14ac:dyDescent="0.25">
      <c r="A36" s="117" t="s">
        <v>17</v>
      </c>
      <c r="B36" s="118"/>
      <c r="C36" s="118"/>
      <c r="D36" s="118"/>
      <c r="E36" s="119"/>
      <c r="F36" s="108">
        <f>SUM(F4:F35)</f>
        <v>0</v>
      </c>
      <c r="G36" s="16" t="s">
        <v>18</v>
      </c>
      <c r="H36" s="108">
        <f>SUM(H4:H35)</f>
        <v>0</v>
      </c>
      <c r="I36" s="22" t="s">
        <v>18</v>
      </c>
      <c r="J36" s="1"/>
      <c r="K36" s="1"/>
      <c r="L36" s="1"/>
      <c r="M36" s="1"/>
    </row>
    <row r="37" spans="1:13" x14ac:dyDescent="0.25">
      <c r="A37" s="23"/>
      <c r="B37" s="23"/>
      <c r="C37" s="23"/>
      <c r="D37" s="23"/>
      <c r="E37" s="23"/>
      <c r="F37" s="24"/>
      <c r="G37" s="25"/>
      <c r="H37" s="24"/>
      <c r="I37" s="26"/>
      <c r="J37" s="1"/>
      <c r="K37" s="1"/>
      <c r="L37" s="1"/>
      <c r="M37" s="1"/>
    </row>
    <row r="38" spans="1:13" ht="90.75" customHeight="1" x14ac:dyDescent="0.25">
      <c r="A38" s="27"/>
      <c r="B38" s="120" t="s">
        <v>51</v>
      </c>
      <c r="C38" s="120"/>
      <c r="D38" s="120"/>
      <c r="E38" s="120"/>
      <c r="F38" s="120"/>
      <c r="G38" s="120"/>
      <c r="H38" s="120"/>
      <c r="I38" s="120"/>
      <c r="J38" s="1"/>
      <c r="K38" s="1"/>
      <c r="L38" s="1"/>
      <c r="M38" s="1"/>
    </row>
    <row r="39" spans="1:13" x14ac:dyDescent="0.25">
      <c r="A39" s="27"/>
      <c r="B39" s="121"/>
      <c r="C39" s="121"/>
      <c r="D39" s="121"/>
      <c r="E39" s="121"/>
      <c r="F39" s="121"/>
      <c r="G39" s="121"/>
      <c r="H39" s="121"/>
      <c r="I39" s="1"/>
      <c r="J39" s="1"/>
      <c r="K39" s="1"/>
      <c r="L39" s="1"/>
      <c r="M39" s="1"/>
    </row>
  </sheetData>
  <mergeCells count="4">
    <mergeCell ref="A36:E36"/>
    <mergeCell ref="B38:I38"/>
    <mergeCell ref="B39:H39"/>
    <mergeCell ref="H2:I2"/>
  </mergeCells>
  <pageMargins left="0.7" right="0.7" top="0.75" bottom="0.7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8"/>
  <sheetViews>
    <sheetView workbookViewId="0">
      <selection activeCell="G4" sqref="G4"/>
    </sheetView>
  </sheetViews>
  <sheetFormatPr defaultRowHeight="15" x14ac:dyDescent="0.25"/>
  <cols>
    <col min="1" max="1" width="4.85546875" customWidth="1"/>
    <col min="2" max="2" width="37.85546875" customWidth="1"/>
    <col min="6" max="6" width="13" customWidth="1"/>
    <col min="8" max="8" width="14.85546875" customWidth="1"/>
    <col min="9" max="9" width="19.85546875" customWidth="1"/>
  </cols>
  <sheetData>
    <row r="1" spans="1:9" x14ac:dyDescent="0.25">
      <c r="A1" s="20" t="s">
        <v>56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22" t="s">
        <v>111</v>
      </c>
      <c r="G2" s="122"/>
      <c r="H2" s="122"/>
      <c r="I2" s="122"/>
    </row>
    <row r="3" spans="1:9" ht="70.5" customHeight="1" x14ac:dyDescent="0.25">
      <c r="A3" s="3" t="s">
        <v>1</v>
      </c>
      <c r="B3" s="4" t="s">
        <v>2</v>
      </c>
      <c r="C3" s="5" t="s">
        <v>3</v>
      </c>
      <c r="D3" s="3" t="s">
        <v>4</v>
      </c>
      <c r="E3" s="6" t="s">
        <v>5</v>
      </c>
      <c r="F3" s="7" t="s">
        <v>6</v>
      </c>
      <c r="G3" s="8" t="s">
        <v>7</v>
      </c>
      <c r="H3" s="7" t="s">
        <v>8</v>
      </c>
      <c r="I3" s="9" t="s">
        <v>113</v>
      </c>
    </row>
    <row r="4" spans="1:9" ht="33.75" customHeight="1" x14ac:dyDescent="0.25">
      <c r="A4" s="10">
        <v>1</v>
      </c>
      <c r="B4" s="11" t="s">
        <v>53</v>
      </c>
      <c r="C4" s="15">
        <v>6500</v>
      </c>
      <c r="D4" s="13" t="s">
        <v>10</v>
      </c>
      <c r="E4" s="77"/>
      <c r="F4" s="97">
        <f>C4*E4</f>
        <v>0</v>
      </c>
      <c r="G4" s="14"/>
      <c r="H4" s="91">
        <f>F4*(G4+1)</f>
        <v>0</v>
      </c>
      <c r="I4" s="10"/>
    </row>
    <row r="5" spans="1:9" ht="37.5" customHeight="1" x14ac:dyDescent="0.25">
      <c r="A5" s="10">
        <v>2</v>
      </c>
      <c r="B5" s="11" t="s">
        <v>54</v>
      </c>
      <c r="C5" s="15">
        <v>4500</v>
      </c>
      <c r="D5" s="13" t="s">
        <v>10</v>
      </c>
      <c r="E5" s="77"/>
      <c r="F5" s="97">
        <f>C5*E5</f>
        <v>0</v>
      </c>
      <c r="G5" s="14"/>
      <c r="H5" s="91">
        <f>F5*(G5+1)</f>
        <v>0</v>
      </c>
      <c r="I5" s="10"/>
    </row>
    <row r="6" spans="1:9" ht="24.75" customHeight="1" x14ac:dyDescent="0.25">
      <c r="A6" s="123" t="s">
        <v>17</v>
      </c>
      <c r="B6" s="124"/>
      <c r="C6" s="124"/>
      <c r="D6" s="124"/>
      <c r="E6" s="125"/>
      <c r="F6" s="107">
        <f>SUM(F4:F5)</f>
        <v>0</v>
      </c>
      <c r="G6" s="16" t="s">
        <v>55</v>
      </c>
      <c r="H6" s="107">
        <f>SUM(H4:H5)</f>
        <v>0</v>
      </c>
      <c r="I6" s="17" t="s">
        <v>55</v>
      </c>
    </row>
    <row r="7" spans="1:9" x14ac:dyDescent="0.25">
      <c r="A7" s="27"/>
      <c r="B7" s="28"/>
      <c r="C7" s="28"/>
      <c r="D7" s="28"/>
      <c r="E7" s="28"/>
      <c r="F7" s="29"/>
      <c r="G7" s="30"/>
      <c r="H7" s="29"/>
      <c r="I7" s="28"/>
    </row>
    <row r="8" spans="1:9" ht="60" customHeight="1" x14ac:dyDescent="0.25">
      <c r="A8" s="116" t="s">
        <v>94</v>
      </c>
      <c r="B8" s="116"/>
      <c r="C8" s="116"/>
      <c r="D8" s="116"/>
      <c r="E8" s="116"/>
      <c r="F8" s="116"/>
      <c r="G8" s="116"/>
      <c r="H8" s="116"/>
      <c r="I8" s="116"/>
    </row>
  </sheetData>
  <mergeCells count="3">
    <mergeCell ref="A6:E6"/>
    <mergeCell ref="F2:I2"/>
    <mergeCell ref="A8:I8"/>
  </mergeCells>
  <pageMargins left="0.7" right="0.7" top="0.75" bottom="0.75" header="0.3" footer="0.3"/>
  <pageSetup paperSize="9" scale="9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3"/>
  <sheetViews>
    <sheetView zoomScaleNormal="100" workbookViewId="0">
      <selection activeCell="H12" sqref="H12"/>
    </sheetView>
  </sheetViews>
  <sheetFormatPr defaultRowHeight="15" x14ac:dyDescent="0.25"/>
  <cols>
    <col min="1" max="1" width="6.28515625" customWidth="1"/>
    <col min="2" max="2" width="60" customWidth="1"/>
    <col min="3" max="3" width="10" customWidth="1"/>
    <col min="4" max="4" width="10.140625" customWidth="1"/>
    <col min="5" max="5" width="13.5703125" customWidth="1"/>
    <col min="6" max="6" width="17.85546875" customWidth="1"/>
    <col min="7" max="7" width="8.28515625" customWidth="1"/>
    <col min="8" max="8" width="19.85546875" customWidth="1"/>
    <col min="9" max="9" width="34.140625" customWidth="1"/>
  </cols>
  <sheetData>
    <row r="1" spans="1:9" x14ac:dyDescent="0.25">
      <c r="A1" s="31" t="s">
        <v>74</v>
      </c>
      <c r="B1" s="31"/>
      <c r="C1" s="31"/>
      <c r="D1" s="31"/>
      <c r="E1" s="31"/>
    </row>
    <row r="2" spans="1:9" x14ac:dyDescent="0.25">
      <c r="G2" s="126" t="s">
        <v>111</v>
      </c>
      <c r="H2" s="126"/>
      <c r="I2" s="126"/>
    </row>
    <row r="3" spans="1:9" ht="25.5" x14ac:dyDescent="0.25">
      <c r="A3" s="32" t="s">
        <v>1</v>
      </c>
      <c r="B3" s="33" t="s">
        <v>2</v>
      </c>
      <c r="C3" s="34" t="s">
        <v>3</v>
      </c>
      <c r="D3" s="32" t="s">
        <v>4</v>
      </c>
      <c r="E3" s="35" t="s">
        <v>5</v>
      </c>
      <c r="F3" s="36" t="s">
        <v>6</v>
      </c>
      <c r="G3" s="37" t="s">
        <v>7</v>
      </c>
      <c r="H3" s="36" t="s">
        <v>8</v>
      </c>
      <c r="I3" s="38" t="s">
        <v>113</v>
      </c>
    </row>
    <row r="4" spans="1:9" ht="54" customHeight="1" x14ac:dyDescent="0.25">
      <c r="A4" s="39">
        <v>1</v>
      </c>
      <c r="B4" s="93" t="s">
        <v>114</v>
      </c>
      <c r="C4" s="40">
        <v>2</v>
      </c>
      <c r="D4" s="39" t="s">
        <v>58</v>
      </c>
      <c r="E4" s="41"/>
      <c r="F4" s="98">
        <f t="shared" ref="F4:F11" si="0">C4*E4</f>
        <v>0</v>
      </c>
      <c r="G4" s="42"/>
      <c r="H4" s="98">
        <f t="shared" ref="H4:H11" si="1">F4*(1+G4)</f>
        <v>0</v>
      </c>
      <c r="I4" s="39"/>
    </row>
    <row r="5" spans="1:9" ht="52.5" customHeight="1" x14ac:dyDescent="0.25">
      <c r="A5" s="39">
        <v>2</v>
      </c>
      <c r="B5" s="93" t="s">
        <v>77</v>
      </c>
      <c r="C5" s="40">
        <v>2</v>
      </c>
      <c r="D5" s="39" t="s">
        <v>58</v>
      </c>
      <c r="E5" s="41"/>
      <c r="F5" s="98">
        <f t="shared" si="0"/>
        <v>0</v>
      </c>
      <c r="G5" s="42"/>
      <c r="H5" s="98">
        <f t="shared" si="1"/>
        <v>0</v>
      </c>
      <c r="I5" s="39"/>
    </row>
    <row r="6" spans="1:9" ht="51" customHeight="1" x14ac:dyDescent="0.25">
      <c r="A6" s="39">
        <v>3</v>
      </c>
      <c r="B6" s="93" t="s">
        <v>57</v>
      </c>
      <c r="C6" s="40">
        <v>5</v>
      </c>
      <c r="D6" s="39" t="s">
        <v>58</v>
      </c>
      <c r="E6" s="41"/>
      <c r="F6" s="98">
        <f t="shared" si="0"/>
        <v>0</v>
      </c>
      <c r="G6" s="42"/>
      <c r="H6" s="98">
        <f t="shared" si="1"/>
        <v>0</v>
      </c>
      <c r="I6" s="39"/>
    </row>
    <row r="7" spans="1:9" ht="40.5" customHeight="1" x14ac:dyDescent="0.25">
      <c r="A7" s="39">
        <v>4</v>
      </c>
      <c r="B7" s="93" t="s">
        <v>59</v>
      </c>
      <c r="C7" s="40">
        <v>43</v>
      </c>
      <c r="D7" s="39" t="s">
        <v>58</v>
      </c>
      <c r="E7" s="41"/>
      <c r="F7" s="98">
        <f t="shared" si="0"/>
        <v>0</v>
      </c>
      <c r="G7" s="42"/>
      <c r="H7" s="98">
        <f t="shared" si="1"/>
        <v>0</v>
      </c>
      <c r="I7" s="39"/>
    </row>
    <row r="8" spans="1:9" ht="42" customHeight="1" x14ac:dyDescent="0.25">
      <c r="A8" s="39">
        <v>5</v>
      </c>
      <c r="B8" s="93" t="s">
        <v>117</v>
      </c>
      <c r="C8" s="40">
        <v>60</v>
      </c>
      <c r="D8" s="39" t="s">
        <v>58</v>
      </c>
      <c r="E8" s="41"/>
      <c r="F8" s="98">
        <f t="shared" si="0"/>
        <v>0</v>
      </c>
      <c r="G8" s="42"/>
      <c r="H8" s="98">
        <f t="shared" si="1"/>
        <v>0</v>
      </c>
      <c r="I8" s="39"/>
    </row>
    <row r="9" spans="1:9" ht="42" customHeight="1" x14ac:dyDescent="0.25">
      <c r="A9" s="39">
        <v>6</v>
      </c>
      <c r="B9" s="93" t="s">
        <v>118</v>
      </c>
      <c r="C9" s="40">
        <v>22</v>
      </c>
      <c r="D9" s="39" t="s">
        <v>58</v>
      </c>
      <c r="E9" s="41"/>
      <c r="F9" s="98">
        <f t="shared" si="0"/>
        <v>0</v>
      </c>
      <c r="G9" s="42"/>
      <c r="H9" s="98">
        <f t="shared" si="1"/>
        <v>0</v>
      </c>
      <c r="I9" s="39"/>
    </row>
    <row r="10" spans="1:9" ht="52.5" customHeight="1" x14ac:dyDescent="0.25">
      <c r="A10" s="39">
        <v>7</v>
      </c>
      <c r="B10" s="93" t="s">
        <v>115</v>
      </c>
      <c r="C10" s="40">
        <v>1</v>
      </c>
      <c r="D10" s="39" t="s">
        <v>58</v>
      </c>
      <c r="E10" s="41"/>
      <c r="F10" s="98">
        <f t="shared" si="0"/>
        <v>0</v>
      </c>
      <c r="G10" s="42"/>
      <c r="H10" s="98">
        <f t="shared" si="1"/>
        <v>0</v>
      </c>
      <c r="I10" s="39"/>
    </row>
    <row r="11" spans="1:9" ht="52.5" customHeight="1" x14ac:dyDescent="0.25">
      <c r="A11" s="39">
        <v>8</v>
      </c>
      <c r="B11" s="93" t="s">
        <v>116</v>
      </c>
      <c r="C11" s="40">
        <v>1</v>
      </c>
      <c r="D11" s="39" t="s">
        <v>58</v>
      </c>
      <c r="E11" s="41"/>
      <c r="F11" s="98">
        <f t="shared" si="0"/>
        <v>0</v>
      </c>
      <c r="G11" s="42"/>
      <c r="H11" s="98">
        <f t="shared" si="1"/>
        <v>0</v>
      </c>
      <c r="I11" s="39"/>
    </row>
    <row r="12" spans="1:9" ht="24.75" customHeight="1" x14ac:dyDescent="0.25">
      <c r="A12" s="43"/>
      <c r="B12" s="44" t="s">
        <v>17</v>
      </c>
      <c r="C12" s="45" t="s">
        <v>55</v>
      </c>
      <c r="D12" s="46" t="s">
        <v>55</v>
      </c>
      <c r="E12" s="47" t="s">
        <v>55</v>
      </c>
      <c r="F12" s="109">
        <f>SUM(F4:F11)</f>
        <v>0</v>
      </c>
      <c r="G12" s="48" t="s">
        <v>55</v>
      </c>
      <c r="H12" s="109">
        <f>SUM(H4:H11)</f>
        <v>0</v>
      </c>
      <c r="I12" s="46" t="s">
        <v>55</v>
      </c>
    </row>
    <row r="13" spans="1:9" x14ac:dyDescent="0.25">
      <c r="A13" s="49"/>
      <c r="B13" s="50"/>
      <c r="C13" s="51"/>
      <c r="D13" s="49"/>
      <c r="E13" s="52"/>
      <c r="F13" s="53"/>
      <c r="G13" s="54"/>
      <c r="H13" s="53"/>
      <c r="I13" s="55"/>
    </row>
  </sheetData>
  <mergeCells count="1">
    <mergeCell ref="G2:I2"/>
  </mergeCells>
  <pageMargins left="0.7" right="0.7" top="0.75" bottom="0.75" header="0.3" footer="0.3"/>
  <pageSetup paperSize="9" scale="6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7"/>
  <sheetViews>
    <sheetView topLeftCell="A3" zoomScaleNormal="100" workbookViewId="0">
      <selection activeCell="F12" sqref="F12"/>
    </sheetView>
  </sheetViews>
  <sheetFormatPr defaultRowHeight="15" x14ac:dyDescent="0.25"/>
  <cols>
    <col min="1" max="1" width="4.85546875" customWidth="1"/>
    <col min="2" max="2" width="77" customWidth="1"/>
    <col min="3" max="3" width="8.42578125" customWidth="1"/>
    <col min="4" max="4" width="6" customWidth="1"/>
    <col min="5" max="5" width="17.140625" customWidth="1"/>
    <col min="6" max="6" width="18" customWidth="1"/>
    <col min="8" max="8" width="17.7109375" customWidth="1"/>
    <col min="9" max="9" width="23.5703125" customWidth="1"/>
  </cols>
  <sheetData>
    <row r="1" spans="1:9" x14ac:dyDescent="0.25">
      <c r="A1" s="56" t="s">
        <v>75</v>
      </c>
      <c r="B1" s="31"/>
    </row>
    <row r="2" spans="1:9" x14ac:dyDescent="0.25">
      <c r="G2" s="126" t="s">
        <v>111</v>
      </c>
      <c r="H2" s="126"/>
      <c r="I2" s="126"/>
    </row>
    <row r="3" spans="1:9" ht="50.25" customHeight="1" x14ac:dyDescent="0.25">
      <c r="A3" s="32" t="s">
        <v>1</v>
      </c>
      <c r="B3" s="33" t="s">
        <v>2</v>
      </c>
      <c r="C3" s="34" t="s">
        <v>3</v>
      </c>
      <c r="D3" s="32" t="s">
        <v>4</v>
      </c>
      <c r="E3" s="35" t="s">
        <v>5</v>
      </c>
      <c r="F3" s="57" t="s">
        <v>6</v>
      </c>
      <c r="G3" s="37" t="s">
        <v>7</v>
      </c>
      <c r="H3" s="57" t="s">
        <v>8</v>
      </c>
      <c r="I3" s="38" t="s">
        <v>113</v>
      </c>
    </row>
    <row r="4" spans="1:9" ht="66" customHeight="1" x14ac:dyDescent="0.25">
      <c r="A4" s="58">
        <v>1</v>
      </c>
      <c r="B4" s="59" t="s">
        <v>119</v>
      </c>
      <c r="C4" s="60">
        <v>18</v>
      </c>
      <c r="D4" s="58" t="s">
        <v>10</v>
      </c>
      <c r="E4" s="61"/>
      <c r="F4" s="99">
        <f t="shared" ref="F4:F11" si="0">C4*E4</f>
        <v>0</v>
      </c>
      <c r="G4" s="62"/>
      <c r="H4" s="100">
        <f t="shared" ref="H4:H11" si="1">F4*(1+G4)</f>
        <v>0</v>
      </c>
      <c r="I4" s="63"/>
    </row>
    <row r="5" spans="1:9" ht="69" customHeight="1" x14ac:dyDescent="0.25">
      <c r="A5" s="58">
        <v>2</v>
      </c>
      <c r="B5" s="64" t="s">
        <v>120</v>
      </c>
      <c r="C5" s="60">
        <v>16</v>
      </c>
      <c r="D5" s="58" t="s">
        <v>10</v>
      </c>
      <c r="E5" s="61"/>
      <c r="F5" s="99">
        <f t="shared" si="0"/>
        <v>0</v>
      </c>
      <c r="G5" s="62"/>
      <c r="H5" s="100">
        <f t="shared" si="1"/>
        <v>0</v>
      </c>
      <c r="I5" s="63"/>
    </row>
    <row r="6" spans="1:9" ht="65.25" customHeight="1" x14ac:dyDescent="0.25">
      <c r="A6" s="58">
        <v>3</v>
      </c>
      <c r="B6" s="59" t="s">
        <v>121</v>
      </c>
      <c r="C6" s="60">
        <v>7</v>
      </c>
      <c r="D6" s="58" t="s">
        <v>10</v>
      </c>
      <c r="E6" s="61"/>
      <c r="F6" s="99">
        <f t="shared" si="0"/>
        <v>0</v>
      </c>
      <c r="G6" s="62"/>
      <c r="H6" s="100">
        <f t="shared" si="1"/>
        <v>0</v>
      </c>
      <c r="I6" s="63"/>
    </row>
    <row r="7" spans="1:9" ht="66" customHeight="1" x14ac:dyDescent="0.25">
      <c r="A7" s="58">
        <v>4</v>
      </c>
      <c r="B7" s="59" t="s">
        <v>62</v>
      </c>
      <c r="C7" s="60">
        <v>1</v>
      </c>
      <c r="D7" s="58" t="s">
        <v>10</v>
      </c>
      <c r="E7" s="61"/>
      <c r="F7" s="99">
        <f t="shared" si="0"/>
        <v>0</v>
      </c>
      <c r="G7" s="62"/>
      <c r="H7" s="100">
        <f t="shared" si="1"/>
        <v>0</v>
      </c>
      <c r="I7" s="63"/>
    </row>
    <row r="8" spans="1:9" ht="63.75" customHeight="1" x14ac:dyDescent="0.25">
      <c r="A8" s="58">
        <v>5</v>
      </c>
      <c r="B8" s="59" t="s">
        <v>122</v>
      </c>
      <c r="C8" s="60">
        <v>1</v>
      </c>
      <c r="D8" s="58" t="s">
        <v>10</v>
      </c>
      <c r="E8" s="61"/>
      <c r="F8" s="99">
        <f t="shared" si="0"/>
        <v>0</v>
      </c>
      <c r="G8" s="62"/>
      <c r="H8" s="100">
        <f t="shared" si="1"/>
        <v>0</v>
      </c>
      <c r="I8" s="63"/>
    </row>
    <row r="9" spans="1:9" ht="30.75" customHeight="1" x14ac:dyDescent="0.25">
      <c r="A9" s="58">
        <v>6</v>
      </c>
      <c r="B9" s="59" t="s">
        <v>123</v>
      </c>
      <c r="C9" s="60">
        <v>25</v>
      </c>
      <c r="D9" s="58" t="s">
        <v>10</v>
      </c>
      <c r="E9" s="61"/>
      <c r="F9" s="99">
        <f t="shared" si="0"/>
        <v>0</v>
      </c>
      <c r="G9" s="62"/>
      <c r="H9" s="100">
        <f t="shared" si="1"/>
        <v>0</v>
      </c>
      <c r="I9" s="63"/>
    </row>
    <row r="10" spans="1:9" ht="28.5" customHeight="1" x14ac:dyDescent="0.25">
      <c r="A10" s="58">
        <v>7</v>
      </c>
      <c r="B10" s="59" t="s">
        <v>124</v>
      </c>
      <c r="C10" s="60">
        <v>15</v>
      </c>
      <c r="D10" s="58" t="s">
        <v>10</v>
      </c>
      <c r="E10" s="61"/>
      <c r="F10" s="99">
        <f t="shared" si="0"/>
        <v>0</v>
      </c>
      <c r="G10" s="62"/>
      <c r="H10" s="100">
        <f t="shared" si="1"/>
        <v>0</v>
      </c>
      <c r="I10" s="63"/>
    </row>
    <row r="11" spans="1:9" ht="26.25" customHeight="1" x14ac:dyDescent="0.25">
      <c r="A11" s="58">
        <v>8</v>
      </c>
      <c r="B11" s="65" t="s">
        <v>60</v>
      </c>
      <c r="C11" s="60">
        <v>10</v>
      </c>
      <c r="D11" s="58" t="s">
        <v>46</v>
      </c>
      <c r="E11" s="61"/>
      <c r="F11" s="99">
        <f t="shared" si="0"/>
        <v>0</v>
      </c>
      <c r="G11" s="62"/>
      <c r="H11" s="100">
        <f t="shared" si="1"/>
        <v>0</v>
      </c>
      <c r="I11" s="63"/>
    </row>
    <row r="12" spans="1:9" ht="18.75" customHeight="1" x14ac:dyDescent="0.25">
      <c r="A12" s="66"/>
      <c r="B12" s="67" t="s">
        <v>17</v>
      </c>
      <c r="C12" s="66" t="s">
        <v>18</v>
      </c>
      <c r="D12" s="66" t="s">
        <v>18</v>
      </c>
      <c r="E12" s="66" t="s">
        <v>18</v>
      </c>
      <c r="F12" s="110">
        <f>SUM(F4:F11)</f>
        <v>0</v>
      </c>
      <c r="G12" s="66" t="s">
        <v>18</v>
      </c>
      <c r="H12" s="110">
        <f>SUM(H4:H11)</f>
        <v>0</v>
      </c>
      <c r="I12" s="69" t="s">
        <v>18</v>
      </c>
    </row>
    <row r="13" spans="1:9" x14ac:dyDescent="0.25">
      <c r="F13" s="70"/>
      <c r="H13" s="71"/>
    </row>
    <row r="14" spans="1:9" x14ac:dyDescent="0.25">
      <c r="B14" s="127" t="s">
        <v>61</v>
      </c>
      <c r="C14" s="127"/>
      <c r="D14" s="127"/>
      <c r="E14" s="127"/>
      <c r="F14" s="127"/>
      <c r="G14" s="127"/>
      <c r="H14" s="127"/>
    </row>
    <row r="17" spans="2:2" x14ac:dyDescent="0.25">
      <c r="B17" s="72"/>
    </row>
  </sheetData>
  <mergeCells count="2">
    <mergeCell ref="B14:H14"/>
    <mergeCell ref="G2:I2"/>
  </mergeCells>
  <pageMargins left="0.7" right="0.7" top="0.75" bottom="0.75" header="0.3" footer="0.3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9"/>
  <sheetViews>
    <sheetView tabSelected="1" zoomScaleNormal="100" workbookViewId="0">
      <selection activeCell="D2" sqref="D2:F2"/>
    </sheetView>
  </sheetViews>
  <sheetFormatPr defaultRowHeight="15" x14ac:dyDescent="0.25"/>
  <cols>
    <col min="1" max="1" width="5.140625" customWidth="1"/>
    <col min="2" max="2" width="46.140625" customWidth="1"/>
    <col min="3" max="3" width="7.28515625" customWidth="1"/>
    <col min="4" max="4" width="7.5703125" customWidth="1"/>
    <col min="5" max="5" width="16.7109375" customWidth="1"/>
    <col min="6" max="6" width="20.42578125" customWidth="1"/>
    <col min="7" max="7" width="9.85546875" customWidth="1"/>
    <col min="8" max="8" width="19.85546875" customWidth="1"/>
    <col min="9" max="9" width="23.140625" customWidth="1"/>
  </cols>
  <sheetData>
    <row r="1" spans="1:9" x14ac:dyDescent="0.25">
      <c r="A1" s="20" t="s">
        <v>76</v>
      </c>
    </row>
    <row r="2" spans="1:9" x14ac:dyDescent="0.25">
      <c r="D2" s="129" t="s">
        <v>130</v>
      </c>
      <c r="E2" s="126"/>
      <c r="F2" s="126"/>
      <c r="G2" s="126" t="s">
        <v>111</v>
      </c>
      <c r="H2" s="126"/>
      <c r="I2" s="126"/>
    </row>
    <row r="3" spans="1:9" ht="54" customHeight="1" x14ac:dyDescent="0.25">
      <c r="A3" s="32" t="s">
        <v>1</v>
      </c>
      <c r="B3" s="33" t="s">
        <v>2</v>
      </c>
      <c r="C3" s="34" t="s">
        <v>3</v>
      </c>
      <c r="D3" s="32" t="s">
        <v>4</v>
      </c>
      <c r="E3" s="35" t="s">
        <v>5</v>
      </c>
      <c r="F3" s="36" t="s">
        <v>6</v>
      </c>
      <c r="G3" s="37" t="s">
        <v>7</v>
      </c>
      <c r="H3" s="57" t="s">
        <v>8</v>
      </c>
      <c r="I3" s="38" t="s">
        <v>113</v>
      </c>
    </row>
    <row r="4" spans="1:9" ht="39.75" customHeight="1" x14ac:dyDescent="0.25">
      <c r="A4" s="58">
        <v>1</v>
      </c>
      <c r="B4" s="94" t="s">
        <v>125</v>
      </c>
      <c r="C4" s="73">
        <v>400</v>
      </c>
      <c r="D4" s="58" t="s">
        <v>63</v>
      </c>
      <c r="E4" s="61"/>
      <c r="F4" s="100">
        <f t="shared" ref="F4:F14" si="0">C4*E4</f>
        <v>0</v>
      </c>
      <c r="G4" s="42"/>
      <c r="H4" s="100">
        <f t="shared" ref="H4:H14" si="1">F4*(1+G4)</f>
        <v>0</v>
      </c>
      <c r="I4" s="74"/>
    </row>
    <row r="5" spans="1:9" ht="30" customHeight="1" x14ac:dyDescent="0.25">
      <c r="A5" s="58">
        <v>2</v>
      </c>
      <c r="B5" s="94" t="s">
        <v>64</v>
      </c>
      <c r="C5" s="73">
        <v>2000</v>
      </c>
      <c r="D5" s="58" t="s">
        <v>65</v>
      </c>
      <c r="E5" s="61"/>
      <c r="F5" s="100">
        <f t="shared" si="0"/>
        <v>0</v>
      </c>
      <c r="G5" s="42"/>
      <c r="H5" s="100">
        <f t="shared" si="1"/>
        <v>0</v>
      </c>
      <c r="I5" s="74"/>
    </row>
    <row r="6" spans="1:9" ht="30.75" customHeight="1" x14ac:dyDescent="0.25">
      <c r="A6" s="58">
        <v>3</v>
      </c>
      <c r="B6" s="94" t="s">
        <v>66</v>
      </c>
      <c r="C6" s="73">
        <v>600</v>
      </c>
      <c r="D6" s="58" t="s">
        <v>65</v>
      </c>
      <c r="E6" s="61"/>
      <c r="F6" s="100">
        <f t="shared" si="0"/>
        <v>0</v>
      </c>
      <c r="G6" s="42"/>
      <c r="H6" s="100">
        <f t="shared" si="1"/>
        <v>0</v>
      </c>
      <c r="I6" s="74"/>
    </row>
    <row r="7" spans="1:9" ht="19.5" customHeight="1" x14ac:dyDescent="0.25">
      <c r="A7" s="58">
        <v>4</v>
      </c>
      <c r="B7" s="94" t="s">
        <v>67</v>
      </c>
      <c r="C7" s="73">
        <v>60</v>
      </c>
      <c r="D7" s="58" t="s">
        <v>27</v>
      </c>
      <c r="E7" s="61"/>
      <c r="F7" s="100">
        <f t="shared" si="0"/>
        <v>0</v>
      </c>
      <c r="G7" s="42"/>
      <c r="H7" s="100">
        <f t="shared" si="1"/>
        <v>0</v>
      </c>
      <c r="I7" s="74"/>
    </row>
    <row r="8" spans="1:9" ht="21.75" customHeight="1" x14ac:dyDescent="0.25">
      <c r="A8" s="58">
        <v>5</v>
      </c>
      <c r="B8" s="94" t="s">
        <v>68</v>
      </c>
      <c r="C8" s="73">
        <v>80</v>
      </c>
      <c r="D8" s="58" t="s">
        <v>27</v>
      </c>
      <c r="E8" s="61"/>
      <c r="F8" s="100">
        <f t="shared" si="0"/>
        <v>0</v>
      </c>
      <c r="G8" s="42"/>
      <c r="H8" s="100">
        <f t="shared" si="1"/>
        <v>0</v>
      </c>
      <c r="I8" s="74"/>
    </row>
    <row r="9" spans="1:9" ht="23.25" customHeight="1" x14ac:dyDescent="0.25">
      <c r="A9" s="58">
        <v>6</v>
      </c>
      <c r="B9" s="94" t="s">
        <v>69</v>
      </c>
      <c r="C9" s="73">
        <v>200</v>
      </c>
      <c r="D9" s="58" t="s">
        <v>27</v>
      </c>
      <c r="E9" s="61"/>
      <c r="F9" s="100">
        <f t="shared" si="0"/>
        <v>0</v>
      </c>
      <c r="G9" s="42"/>
      <c r="H9" s="100">
        <f t="shared" si="1"/>
        <v>0</v>
      </c>
      <c r="I9" s="74"/>
    </row>
    <row r="10" spans="1:9" ht="19.5" customHeight="1" x14ac:dyDescent="0.25">
      <c r="A10" s="58">
        <v>7</v>
      </c>
      <c r="B10" s="94" t="s">
        <v>70</v>
      </c>
      <c r="C10" s="73">
        <v>170</v>
      </c>
      <c r="D10" s="58" t="s">
        <v>27</v>
      </c>
      <c r="E10" s="61"/>
      <c r="F10" s="100">
        <f t="shared" si="0"/>
        <v>0</v>
      </c>
      <c r="G10" s="42"/>
      <c r="H10" s="100">
        <f t="shared" si="1"/>
        <v>0</v>
      </c>
      <c r="I10" s="74"/>
    </row>
    <row r="11" spans="1:9" ht="18.75" customHeight="1" x14ac:dyDescent="0.25">
      <c r="A11" s="58">
        <v>8</v>
      </c>
      <c r="B11" s="94" t="s">
        <v>71</v>
      </c>
      <c r="C11" s="73">
        <v>5</v>
      </c>
      <c r="D11" s="58" t="s">
        <v>27</v>
      </c>
      <c r="E11" s="61"/>
      <c r="F11" s="100">
        <f t="shared" si="0"/>
        <v>0</v>
      </c>
      <c r="G11" s="42"/>
      <c r="H11" s="100">
        <f t="shared" si="1"/>
        <v>0</v>
      </c>
      <c r="I11" s="74"/>
    </row>
    <row r="12" spans="1:9" ht="20.25" customHeight="1" x14ac:dyDescent="0.25">
      <c r="A12" s="58">
        <v>9</v>
      </c>
      <c r="B12" s="94" t="s">
        <v>72</v>
      </c>
      <c r="C12" s="73">
        <v>3500</v>
      </c>
      <c r="D12" s="58" t="s">
        <v>27</v>
      </c>
      <c r="E12" s="61"/>
      <c r="F12" s="100">
        <f t="shared" si="0"/>
        <v>0</v>
      </c>
      <c r="G12" s="42"/>
      <c r="H12" s="100">
        <f t="shared" si="1"/>
        <v>0</v>
      </c>
      <c r="I12" s="74"/>
    </row>
    <row r="13" spans="1:9" ht="18" customHeight="1" x14ac:dyDescent="0.25">
      <c r="A13" s="58">
        <v>10</v>
      </c>
      <c r="B13" s="94" t="s">
        <v>73</v>
      </c>
      <c r="C13" s="73">
        <v>6</v>
      </c>
      <c r="D13" s="58" t="s">
        <v>10</v>
      </c>
      <c r="E13" s="61"/>
      <c r="F13" s="100">
        <f t="shared" si="0"/>
        <v>0</v>
      </c>
      <c r="G13" s="42"/>
      <c r="H13" s="100">
        <f t="shared" si="1"/>
        <v>0</v>
      </c>
      <c r="I13" s="74"/>
    </row>
    <row r="14" spans="1:9" ht="52.5" customHeight="1" x14ac:dyDescent="0.25">
      <c r="A14" s="58">
        <v>11</v>
      </c>
      <c r="B14" s="94" t="s">
        <v>129</v>
      </c>
      <c r="C14" s="60">
        <v>20</v>
      </c>
      <c r="D14" s="58" t="s">
        <v>10</v>
      </c>
      <c r="E14" s="61"/>
      <c r="F14" s="100">
        <f t="shared" si="0"/>
        <v>0</v>
      </c>
      <c r="G14" s="42"/>
      <c r="H14" s="100">
        <f t="shared" si="1"/>
        <v>0</v>
      </c>
      <c r="I14" s="74"/>
    </row>
    <row r="15" spans="1:9" ht="21.75" customHeight="1" x14ac:dyDescent="0.25">
      <c r="A15" s="66"/>
      <c r="B15" s="66" t="s">
        <v>17</v>
      </c>
      <c r="C15" s="66" t="s">
        <v>55</v>
      </c>
      <c r="D15" s="66" t="s">
        <v>55</v>
      </c>
      <c r="E15" s="66" t="s">
        <v>55</v>
      </c>
      <c r="F15" s="110">
        <f>SUM(F4:F14)</f>
        <v>0</v>
      </c>
      <c r="G15" s="75" t="s">
        <v>55</v>
      </c>
      <c r="H15" s="110">
        <f>SUM(H4:H14)</f>
        <v>0</v>
      </c>
      <c r="I15" s="76" t="s">
        <v>55</v>
      </c>
    </row>
    <row r="16" spans="1:9" x14ac:dyDescent="0.25">
      <c r="F16" s="70"/>
      <c r="H16" s="70"/>
    </row>
    <row r="17" spans="2:8" x14ac:dyDescent="0.25">
      <c r="B17" s="128" t="s">
        <v>110</v>
      </c>
      <c r="C17" s="128"/>
      <c r="D17" s="128"/>
      <c r="E17" s="128"/>
      <c r="F17" s="128"/>
      <c r="G17" s="128"/>
      <c r="H17" s="128"/>
    </row>
    <row r="18" spans="2:8" x14ac:dyDescent="0.25">
      <c r="B18" s="128"/>
      <c r="C18" s="128"/>
      <c r="D18" s="128"/>
      <c r="E18" s="128"/>
      <c r="F18" s="128"/>
      <c r="G18" s="128"/>
      <c r="H18" s="128"/>
    </row>
    <row r="19" spans="2:8" x14ac:dyDescent="0.25">
      <c r="B19" s="128"/>
      <c r="C19" s="128"/>
      <c r="D19" s="128"/>
      <c r="E19" s="128"/>
      <c r="F19" s="128"/>
      <c r="G19" s="128"/>
      <c r="H19" s="128"/>
    </row>
  </sheetData>
  <mergeCells count="3">
    <mergeCell ref="B17:H19"/>
    <mergeCell ref="G2:I2"/>
    <mergeCell ref="D2:F2"/>
  </mergeCells>
  <pageMargins left="0.7" right="0.7" top="0.75" bottom="0.75" header="0.3" footer="0.3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99DCC-9203-442E-B6C1-554C18BA3BEC}">
  <sheetPr>
    <pageSetUpPr fitToPage="1"/>
  </sheetPr>
  <dimension ref="A1:I19"/>
  <sheetViews>
    <sheetView zoomScaleNormal="100" workbookViewId="0">
      <selection activeCell="H18" sqref="H18"/>
    </sheetView>
  </sheetViews>
  <sheetFormatPr defaultRowHeight="15" x14ac:dyDescent="0.25"/>
  <cols>
    <col min="1" max="1" width="7.28515625" customWidth="1"/>
    <col min="2" max="2" width="56.28515625" customWidth="1"/>
    <col min="4" max="4" width="8.140625" customWidth="1"/>
    <col min="6" max="6" width="14.42578125" customWidth="1"/>
    <col min="8" max="8" width="15" customWidth="1"/>
    <col min="9" max="9" width="28" customWidth="1"/>
  </cols>
  <sheetData>
    <row r="1" spans="1:9" ht="15.75" x14ac:dyDescent="0.25">
      <c r="A1" s="86" t="s">
        <v>93</v>
      </c>
      <c r="B1" s="78"/>
    </row>
    <row r="2" spans="1:9" x14ac:dyDescent="0.25">
      <c r="G2" s="126" t="s">
        <v>111</v>
      </c>
      <c r="H2" s="126"/>
      <c r="I2" s="126"/>
    </row>
    <row r="3" spans="1:9" ht="46.5" customHeight="1" x14ac:dyDescent="0.25">
      <c r="A3" s="32" t="s">
        <v>1</v>
      </c>
      <c r="B3" s="33" t="s">
        <v>2</v>
      </c>
      <c r="C3" s="34" t="s">
        <v>3</v>
      </c>
      <c r="D3" s="32" t="s">
        <v>4</v>
      </c>
      <c r="E3" s="35" t="s">
        <v>5</v>
      </c>
      <c r="F3" s="57" t="s">
        <v>6</v>
      </c>
      <c r="G3" s="37" t="s">
        <v>7</v>
      </c>
      <c r="H3" s="57" t="s">
        <v>8</v>
      </c>
      <c r="I3" s="87" t="s">
        <v>113</v>
      </c>
    </row>
    <row r="4" spans="1:9" x14ac:dyDescent="0.25">
      <c r="A4" s="10">
        <v>1</v>
      </c>
      <c r="B4" s="11" t="s">
        <v>78</v>
      </c>
      <c r="C4" s="79">
        <v>13000</v>
      </c>
      <c r="D4" s="10" t="s">
        <v>27</v>
      </c>
      <c r="E4" s="80"/>
      <c r="F4" s="95">
        <f t="shared" ref="F4:F17" si="0">C4*E4</f>
        <v>0</v>
      </c>
      <c r="G4" s="81"/>
      <c r="H4" s="101">
        <f t="shared" ref="H4:H17" si="1">F4*(1+G4)</f>
        <v>0</v>
      </c>
      <c r="I4" s="83"/>
    </row>
    <row r="5" spans="1:9" x14ac:dyDescent="0.25">
      <c r="A5" s="10">
        <v>2</v>
      </c>
      <c r="B5" s="11" t="s">
        <v>79</v>
      </c>
      <c r="C5" s="79">
        <v>3500</v>
      </c>
      <c r="D5" s="10" t="s">
        <v>27</v>
      </c>
      <c r="E5" s="80"/>
      <c r="F5" s="95">
        <f t="shared" si="0"/>
        <v>0</v>
      </c>
      <c r="G5" s="81"/>
      <c r="H5" s="101">
        <f t="shared" si="1"/>
        <v>0</v>
      </c>
      <c r="I5" s="83"/>
    </row>
    <row r="6" spans="1:9" x14ac:dyDescent="0.25">
      <c r="A6" s="10">
        <v>3</v>
      </c>
      <c r="B6" s="11" t="s">
        <v>80</v>
      </c>
      <c r="C6" s="79">
        <v>16000</v>
      </c>
      <c r="D6" s="10" t="s">
        <v>27</v>
      </c>
      <c r="E6" s="80"/>
      <c r="F6" s="95">
        <f t="shared" si="0"/>
        <v>0</v>
      </c>
      <c r="G6" s="81"/>
      <c r="H6" s="101">
        <f t="shared" si="1"/>
        <v>0</v>
      </c>
      <c r="I6" s="84"/>
    </row>
    <row r="7" spans="1:9" ht="25.5" x14ac:dyDescent="0.25">
      <c r="A7" s="10">
        <v>4</v>
      </c>
      <c r="B7" s="11" t="s">
        <v>81</v>
      </c>
      <c r="C7" s="79">
        <v>1000</v>
      </c>
      <c r="D7" s="10" t="s">
        <v>27</v>
      </c>
      <c r="E7" s="80"/>
      <c r="F7" s="95">
        <f t="shared" si="0"/>
        <v>0</v>
      </c>
      <c r="G7" s="81"/>
      <c r="H7" s="101">
        <f t="shared" si="1"/>
        <v>0</v>
      </c>
      <c r="I7" s="84"/>
    </row>
    <row r="8" spans="1:9" ht="41.25" customHeight="1" x14ac:dyDescent="0.25">
      <c r="A8" s="10">
        <v>5</v>
      </c>
      <c r="B8" s="11" t="s">
        <v>82</v>
      </c>
      <c r="C8" s="79">
        <v>2500</v>
      </c>
      <c r="D8" s="10" t="s">
        <v>27</v>
      </c>
      <c r="E8" s="80"/>
      <c r="F8" s="95">
        <f t="shared" si="0"/>
        <v>0</v>
      </c>
      <c r="G8" s="81"/>
      <c r="H8" s="101">
        <f t="shared" si="1"/>
        <v>0</v>
      </c>
      <c r="I8" s="82"/>
    </row>
    <row r="9" spans="1:9" ht="37.5" customHeight="1" x14ac:dyDescent="0.25">
      <c r="A9" s="10">
        <v>6</v>
      </c>
      <c r="B9" s="11" t="s">
        <v>83</v>
      </c>
      <c r="C9" s="79">
        <v>2000</v>
      </c>
      <c r="D9" s="10" t="s">
        <v>27</v>
      </c>
      <c r="E9" s="80"/>
      <c r="F9" s="95">
        <f t="shared" si="0"/>
        <v>0</v>
      </c>
      <c r="G9" s="81"/>
      <c r="H9" s="101">
        <f t="shared" si="1"/>
        <v>0</v>
      </c>
      <c r="I9" s="82"/>
    </row>
    <row r="10" spans="1:9" x14ac:dyDescent="0.25">
      <c r="A10" s="10">
        <v>7</v>
      </c>
      <c r="B10" s="11" t="s">
        <v>84</v>
      </c>
      <c r="C10" s="79">
        <v>2500</v>
      </c>
      <c r="D10" s="10" t="s">
        <v>27</v>
      </c>
      <c r="E10" s="80"/>
      <c r="F10" s="95">
        <f t="shared" si="0"/>
        <v>0</v>
      </c>
      <c r="G10" s="81"/>
      <c r="H10" s="101">
        <f t="shared" si="1"/>
        <v>0</v>
      </c>
      <c r="I10" s="82"/>
    </row>
    <row r="11" spans="1:9" x14ac:dyDescent="0.25">
      <c r="A11" s="10">
        <v>8</v>
      </c>
      <c r="B11" s="11" t="s">
        <v>85</v>
      </c>
      <c r="C11" s="79">
        <v>4000</v>
      </c>
      <c r="D11" s="10" t="s">
        <v>27</v>
      </c>
      <c r="E11" s="80"/>
      <c r="F11" s="95">
        <f t="shared" si="0"/>
        <v>0</v>
      </c>
      <c r="G11" s="81"/>
      <c r="H11" s="101">
        <f t="shared" si="1"/>
        <v>0</v>
      </c>
      <c r="I11" s="82"/>
    </row>
    <row r="12" spans="1:9" x14ac:dyDescent="0.25">
      <c r="A12" s="10">
        <v>9</v>
      </c>
      <c r="B12" s="11" t="s">
        <v>86</v>
      </c>
      <c r="C12" s="79">
        <v>630</v>
      </c>
      <c r="D12" s="10" t="s">
        <v>27</v>
      </c>
      <c r="E12" s="80"/>
      <c r="F12" s="95">
        <f t="shared" si="0"/>
        <v>0</v>
      </c>
      <c r="G12" s="81"/>
      <c r="H12" s="101">
        <f t="shared" si="1"/>
        <v>0</v>
      </c>
      <c r="I12" s="82"/>
    </row>
    <row r="13" spans="1:9" x14ac:dyDescent="0.25">
      <c r="A13" s="10">
        <v>10</v>
      </c>
      <c r="B13" s="11" t="s">
        <v>87</v>
      </c>
      <c r="C13" s="79">
        <v>3300</v>
      </c>
      <c r="D13" s="10" t="s">
        <v>27</v>
      </c>
      <c r="E13" s="80"/>
      <c r="F13" s="95">
        <f t="shared" si="0"/>
        <v>0</v>
      </c>
      <c r="G13" s="81"/>
      <c r="H13" s="101">
        <f t="shared" si="1"/>
        <v>0</v>
      </c>
      <c r="I13" s="82"/>
    </row>
    <row r="14" spans="1:9" x14ac:dyDescent="0.25">
      <c r="A14" s="10">
        <v>11</v>
      </c>
      <c r="B14" s="11" t="s">
        <v>88</v>
      </c>
      <c r="C14" s="79">
        <v>500</v>
      </c>
      <c r="D14" s="10" t="s">
        <v>27</v>
      </c>
      <c r="E14" s="80"/>
      <c r="F14" s="95">
        <f t="shared" si="0"/>
        <v>0</v>
      </c>
      <c r="G14" s="81"/>
      <c r="H14" s="101">
        <f t="shared" si="1"/>
        <v>0</v>
      </c>
      <c r="I14" s="82"/>
    </row>
    <row r="15" spans="1:9" ht="25.5" x14ac:dyDescent="0.25">
      <c r="A15" s="10">
        <v>12</v>
      </c>
      <c r="B15" s="11" t="s">
        <v>89</v>
      </c>
      <c r="C15" s="79">
        <v>5300</v>
      </c>
      <c r="D15" s="10" t="s">
        <v>27</v>
      </c>
      <c r="E15" s="80"/>
      <c r="F15" s="95">
        <f t="shared" si="0"/>
        <v>0</v>
      </c>
      <c r="G15" s="81"/>
      <c r="H15" s="101">
        <f t="shared" si="1"/>
        <v>0</v>
      </c>
      <c r="I15" s="82"/>
    </row>
    <row r="16" spans="1:9" ht="25.5" x14ac:dyDescent="0.25">
      <c r="A16" s="10">
        <v>13</v>
      </c>
      <c r="B16" s="11" t="s">
        <v>90</v>
      </c>
      <c r="C16" s="79">
        <v>2500</v>
      </c>
      <c r="D16" s="10" t="s">
        <v>27</v>
      </c>
      <c r="E16" s="80"/>
      <c r="F16" s="95">
        <f t="shared" si="0"/>
        <v>0</v>
      </c>
      <c r="G16" s="81"/>
      <c r="H16" s="101">
        <f t="shared" si="1"/>
        <v>0</v>
      </c>
      <c r="I16" s="82"/>
    </row>
    <row r="17" spans="1:9" ht="25.5" x14ac:dyDescent="0.25">
      <c r="A17" s="10">
        <v>14</v>
      </c>
      <c r="B17" s="11" t="s">
        <v>91</v>
      </c>
      <c r="C17" s="79">
        <v>1500</v>
      </c>
      <c r="D17" s="10" t="s">
        <v>27</v>
      </c>
      <c r="E17" s="80"/>
      <c r="F17" s="95">
        <f t="shared" si="0"/>
        <v>0</v>
      </c>
      <c r="G17" s="81"/>
      <c r="H17" s="101">
        <f t="shared" si="1"/>
        <v>0</v>
      </c>
      <c r="I17" s="82"/>
    </row>
    <row r="18" spans="1:9" ht="32.25" customHeight="1" x14ac:dyDescent="0.25">
      <c r="A18" s="82"/>
      <c r="B18" s="67" t="s">
        <v>17</v>
      </c>
      <c r="C18" s="66" t="s">
        <v>18</v>
      </c>
      <c r="D18" s="66" t="s">
        <v>18</v>
      </c>
      <c r="E18" s="66" t="s">
        <v>18</v>
      </c>
      <c r="F18" s="110">
        <f>SUM(F4:F17)</f>
        <v>0</v>
      </c>
      <c r="G18" s="75" t="s">
        <v>18</v>
      </c>
      <c r="H18" s="110">
        <f>SUM(H4:H17)</f>
        <v>0</v>
      </c>
      <c r="I18" s="66" t="s">
        <v>18</v>
      </c>
    </row>
    <row r="19" spans="1:9" ht="42" customHeight="1" x14ac:dyDescent="0.25">
      <c r="A19" s="85"/>
      <c r="B19" s="130" t="s">
        <v>92</v>
      </c>
      <c r="C19" s="131"/>
      <c r="D19" s="131"/>
      <c r="E19" s="131"/>
      <c r="F19" s="131"/>
      <c r="G19" s="131"/>
      <c r="H19" s="131"/>
      <c r="I19" s="132"/>
    </row>
  </sheetData>
  <mergeCells count="2">
    <mergeCell ref="B19:I19"/>
    <mergeCell ref="G2:I2"/>
  </mergeCells>
  <pageMargins left="0.7" right="0.7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4EB89-3E10-43F7-A59E-AA2C6E88DE10}">
  <sheetPr>
    <pageSetUpPr fitToPage="1"/>
  </sheetPr>
  <dimension ref="A1:I15"/>
  <sheetViews>
    <sheetView topLeftCell="A10" zoomScaleNormal="100" workbookViewId="0">
      <selection activeCell="H15" sqref="H15"/>
    </sheetView>
  </sheetViews>
  <sheetFormatPr defaultRowHeight="15" x14ac:dyDescent="0.25"/>
  <cols>
    <col min="1" max="1" width="4.5703125" customWidth="1"/>
    <col min="2" max="2" width="61.5703125" customWidth="1"/>
    <col min="3" max="3" width="7.42578125" customWidth="1"/>
    <col min="5" max="5" width="12.42578125" customWidth="1"/>
    <col min="6" max="6" width="14" customWidth="1"/>
    <col min="8" max="8" width="16.42578125" customWidth="1"/>
    <col min="9" max="9" width="27.85546875" customWidth="1"/>
  </cols>
  <sheetData>
    <row r="1" spans="1:9" ht="21.75" customHeight="1" x14ac:dyDescent="0.25">
      <c r="A1" s="20" t="s">
        <v>95</v>
      </c>
      <c r="E1" s="115" t="s">
        <v>111</v>
      </c>
      <c r="F1" s="115"/>
      <c r="G1" s="115"/>
      <c r="H1" s="115"/>
      <c r="I1" s="115"/>
    </row>
    <row r="2" spans="1:9" ht="44.25" customHeight="1" x14ac:dyDescent="0.25">
      <c r="A2" s="32" t="s">
        <v>1</v>
      </c>
      <c r="B2" s="90" t="s">
        <v>2</v>
      </c>
      <c r="C2" s="34" t="s">
        <v>3</v>
      </c>
      <c r="D2" s="32" t="s">
        <v>4</v>
      </c>
      <c r="E2" s="35" t="s">
        <v>5</v>
      </c>
      <c r="F2" s="57" t="s">
        <v>6</v>
      </c>
      <c r="G2" s="37" t="s">
        <v>7</v>
      </c>
      <c r="H2" s="57" t="s">
        <v>8</v>
      </c>
      <c r="I2" s="38" t="s">
        <v>113</v>
      </c>
    </row>
    <row r="3" spans="1:9" ht="22.5" customHeight="1" x14ac:dyDescent="0.25">
      <c r="A3" s="58">
        <v>1</v>
      </c>
      <c r="B3" s="88" t="s">
        <v>96</v>
      </c>
      <c r="C3" s="60">
        <v>450</v>
      </c>
      <c r="D3" s="58" t="s">
        <v>27</v>
      </c>
      <c r="E3" s="99"/>
      <c r="F3" s="100">
        <f>C3*E3</f>
        <v>0</v>
      </c>
      <c r="G3" s="42"/>
      <c r="H3" s="100">
        <f>F3*1.08</f>
        <v>0</v>
      </c>
      <c r="I3" s="58"/>
    </row>
    <row r="4" spans="1:9" ht="21" customHeight="1" x14ac:dyDescent="0.25">
      <c r="A4" s="58">
        <v>2</v>
      </c>
      <c r="B4" s="88" t="s">
        <v>97</v>
      </c>
      <c r="C4" s="60">
        <v>500</v>
      </c>
      <c r="D4" s="58" t="s">
        <v>27</v>
      </c>
      <c r="E4" s="99"/>
      <c r="F4" s="100">
        <f t="shared" ref="F4:F14" si="0">C4*E4</f>
        <v>0</v>
      </c>
      <c r="G4" s="42"/>
      <c r="H4" s="100">
        <f t="shared" ref="H4:H14" si="1">F4*1.08</f>
        <v>0</v>
      </c>
      <c r="I4" s="58"/>
    </row>
    <row r="5" spans="1:9" ht="21" customHeight="1" x14ac:dyDescent="0.25">
      <c r="A5" s="58">
        <v>3</v>
      </c>
      <c r="B5" s="88" t="s">
        <v>98</v>
      </c>
      <c r="C5" s="60">
        <v>350</v>
      </c>
      <c r="D5" s="58" t="s">
        <v>27</v>
      </c>
      <c r="E5" s="99"/>
      <c r="F5" s="100">
        <f t="shared" si="0"/>
        <v>0</v>
      </c>
      <c r="G5" s="42"/>
      <c r="H5" s="100">
        <f t="shared" si="1"/>
        <v>0</v>
      </c>
      <c r="I5" s="58"/>
    </row>
    <row r="6" spans="1:9" ht="38.25" customHeight="1" x14ac:dyDescent="0.25">
      <c r="A6" s="58">
        <v>4</v>
      </c>
      <c r="B6" s="88" t="s">
        <v>99</v>
      </c>
      <c r="C6" s="60">
        <v>2</v>
      </c>
      <c r="D6" s="58" t="s">
        <v>58</v>
      </c>
      <c r="E6" s="99"/>
      <c r="F6" s="100">
        <f t="shared" si="0"/>
        <v>0</v>
      </c>
      <c r="G6" s="42"/>
      <c r="H6" s="100">
        <f t="shared" si="1"/>
        <v>0</v>
      </c>
      <c r="I6" s="58"/>
    </row>
    <row r="7" spans="1:9" ht="45" customHeight="1" x14ac:dyDescent="0.25">
      <c r="A7" s="58">
        <v>5</v>
      </c>
      <c r="B7" s="88" t="s">
        <v>100</v>
      </c>
      <c r="C7" s="60">
        <v>2</v>
      </c>
      <c r="D7" s="58" t="s">
        <v>27</v>
      </c>
      <c r="E7" s="99"/>
      <c r="F7" s="100">
        <f t="shared" si="0"/>
        <v>0</v>
      </c>
      <c r="G7" s="42"/>
      <c r="H7" s="100">
        <f t="shared" si="1"/>
        <v>0</v>
      </c>
      <c r="I7" s="58"/>
    </row>
    <row r="8" spans="1:9" ht="57" customHeight="1" x14ac:dyDescent="0.25">
      <c r="A8" s="58">
        <v>6</v>
      </c>
      <c r="B8" s="88" t="s">
        <v>126</v>
      </c>
      <c r="C8" s="60">
        <v>8</v>
      </c>
      <c r="D8" s="58" t="s">
        <v>58</v>
      </c>
      <c r="E8" s="99"/>
      <c r="F8" s="100">
        <f t="shared" si="0"/>
        <v>0</v>
      </c>
      <c r="G8" s="42"/>
      <c r="H8" s="100">
        <f t="shared" si="1"/>
        <v>0</v>
      </c>
      <c r="I8" s="58"/>
    </row>
    <row r="9" spans="1:9" ht="51.75" customHeight="1" x14ac:dyDescent="0.25">
      <c r="A9" s="58">
        <v>7</v>
      </c>
      <c r="B9" s="88" t="s">
        <v>101</v>
      </c>
      <c r="C9" s="60">
        <v>6</v>
      </c>
      <c r="D9" s="58" t="s">
        <v>58</v>
      </c>
      <c r="E9" s="99"/>
      <c r="F9" s="100">
        <f t="shared" si="0"/>
        <v>0</v>
      </c>
      <c r="G9" s="42"/>
      <c r="H9" s="100">
        <f t="shared" si="1"/>
        <v>0</v>
      </c>
      <c r="I9" s="58"/>
    </row>
    <row r="10" spans="1:9" ht="51.75" customHeight="1" x14ac:dyDescent="0.25">
      <c r="A10" s="58">
        <v>8</v>
      </c>
      <c r="B10" s="88" t="s">
        <v>127</v>
      </c>
      <c r="C10" s="60">
        <v>6</v>
      </c>
      <c r="D10" s="58" t="s">
        <v>58</v>
      </c>
      <c r="E10" s="99"/>
      <c r="F10" s="100">
        <f t="shared" si="0"/>
        <v>0</v>
      </c>
      <c r="G10" s="42"/>
      <c r="H10" s="100">
        <f t="shared" si="1"/>
        <v>0</v>
      </c>
      <c r="I10" s="58"/>
    </row>
    <row r="11" spans="1:9" ht="111.75" customHeight="1" x14ac:dyDescent="0.25">
      <c r="A11" s="58">
        <v>9</v>
      </c>
      <c r="B11" s="89" t="s">
        <v>103</v>
      </c>
      <c r="C11" s="60">
        <v>100</v>
      </c>
      <c r="D11" s="58" t="s">
        <v>27</v>
      </c>
      <c r="E11" s="99"/>
      <c r="F11" s="100">
        <f t="shared" si="0"/>
        <v>0</v>
      </c>
      <c r="G11" s="42"/>
      <c r="H11" s="100">
        <f t="shared" si="1"/>
        <v>0</v>
      </c>
      <c r="I11" s="58"/>
    </row>
    <row r="12" spans="1:9" ht="113.25" customHeight="1" x14ac:dyDescent="0.25">
      <c r="A12" s="58">
        <v>10</v>
      </c>
      <c r="B12" s="89" t="s">
        <v>102</v>
      </c>
      <c r="C12" s="60">
        <v>50</v>
      </c>
      <c r="D12" s="58" t="s">
        <v>27</v>
      </c>
      <c r="E12" s="99"/>
      <c r="F12" s="100">
        <f t="shared" si="0"/>
        <v>0</v>
      </c>
      <c r="G12" s="42"/>
      <c r="H12" s="100">
        <f t="shared" si="1"/>
        <v>0</v>
      </c>
      <c r="I12" s="58"/>
    </row>
    <row r="13" spans="1:9" ht="104.25" customHeight="1" x14ac:dyDescent="0.25">
      <c r="A13" s="58">
        <v>11</v>
      </c>
      <c r="B13" s="89" t="s">
        <v>104</v>
      </c>
      <c r="C13" s="60">
        <v>50</v>
      </c>
      <c r="D13" s="58" t="s">
        <v>27</v>
      </c>
      <c r="E13" s="99"/>
      <c r="F13" s="100">
        <f t="shared" si="0"/>
        <v>0</v>
      </c>
      <c r="G13" s="42"/>
      <c r="H13" s="100">
        <f t="shared" si="1"/>
        <v>0</v>
      </c>
      <c r="I13" s="58"/>
    </row>
    <row r="14" spans="1:9" ht="45" customHeight="1" x14ac:dyDescent="0.25">
      <c r="A14" s="58">
        <v>12</v>
      </c>
      <c r="B14" s="89" t="s">
        <v>105</v>
      </c>
      <c r="C14" s="60">
        <v>50</v>
      </c>
      <c r="D14" s="58" t="s">
        <v>27</v>
      </c>
      <c r="E14" s="99"/>
      <c r="F14" s="100">
        <f t="shared" si="0"/>
        <v>0</v>
      </c>
      <c r="G14" s="42"/>
      <c r="H14" s="100">
        <f t="shared" si="1"/>
        <v>0</v>
      </c>
      <c r="I14" s="58"/>
    </row>
    <row r="15" spans="1:9" ht="24.75" customHeight="1" x14ac:dyDescent="0.25">
      <c r="A15" s="82"/>
      <c r="B15" s="66" t="s">
        <v>17</v>
      </c>
      <c r="C15" s="66" t="s">
        <v>18</v>
      </c>
      <c r="D15" s="66" t="s">
        <v>18</v>
      </c>
      <c r="E15" s="68" t="s">
        <v>18</v>
      </c>
      <c r="F15" s="111">
        <f>SUM(F3:F14)</f>
        <v>0</v>
      </c>
      <c r="G15" s="66" t="s">
        <v>18</v>
      </c>
      <c r="H15" s="111">
        <f>SUM(H3:H14)</f>
        <v>0</v>
      </c>
      <c r="I15" s="66" t="s">
        <v>18</v>
      </c>
    </row>
  </sheetData>
  <mergeCells count="1">
    <mergeCell ref="E1:I1"/>
  </mergeCells>
  <pageMargins left="0.7" right="0.7" top="0.75" bottom="0.75" header="0.3" footer="0.3"/>
  <pageSetup paperSize="9" scale="8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EF294-92F7-437A-A7B4-B343F522CC32}">
  <sheetPr>
    <pageSetUpPr fitToPage="1"/>
  </sheetPr>
  <dimension ref="A1:I6"/>
  <sheetViews>
    <sheetView zoomScaleNormal="100" workbookViewId="0">
      <selection activeCell="F6" sqref="F6"/>
    </sheetView>
  </sheetViews>
  <sheetFormatPr defaultRowHeight="15" x14ac:dyDescent="0.25"/>
  <cols>
    <col min="1" max="1" width="5.85546875" customWidth="1"/>
    <col min="2" max="2" width="65.85546875" customWidth="1"/>
    <col min="3" max="3" width="8" customWidth="1"/>
    <col min="5" max="5" width="12.7109375" customWidth="1"/>
    <col min="6" max="6" width="13.5703125" customWidth="1"/>
    <col min="8" max="8" width="15" customWidth="1"/>
    <col min="9" max="9" width="22.42578125" customWidth="1"/>
  </cols>
  <sheetData>
    <row r="1" spans="1:9" x14ac:dyDescent="0.25">
      <c r="A1" s="20" t="s">
        <v>106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22" t="s">
        <v>111</v>
      </c>
      <c r="G2" s="122"/>
      <c r="H2" s="122"/>
      <c r="I2" s="122"/>
    </row>
    <row r="3" spans="1:9" ht="38.25" x14ac:dyDescent="0.25">
      <c r="A3" s="3" t="s">
        <v>1</v>
      </c>
      <c r="B3" s="4" t="s">
        <v>2</v>
      </c>
      <c r="C3" s="5" t="s">
        <v>3</v>
      </c>
      <c r="D3" s="3" t="s">
        <v>4</v>
      </c>
      <c r="E3" s="6" t="s">
        <v>5</v>
      </c>
      <c r="F3" s="7" t="s">
        <v>6</v>
      </c>
      <c r="G3" s="8" t="s">
        <v>7</v>
      </c>
      <c r="H3" s="7" t="s">
        <v>8</v>
      </c>
      <c r="I3" s="9" t="s">
        <v>113</v>
      </c>
    </row>
    <row r="4" spans="1:9" ht="99" customHeight="1" x14ac:dyDescent="0.25">
      <c r="A4" s="10">
        <v>1</v>
      </c>
      <c r="B4" s="11" t="s">
        <v>128</v>
      </c>
      <c r="C4" s="15">
        <v>12</v>
      </c>
      <c r="D4" s="13" t="s">
        <v>10</v>
      </c>
      <c r="E4" s="104"/>
      <c r="F4" s="102">
        <f>C4*E4</f>
        <v>0</v>
      </c>
      <c r="G4" s="105"/>
      <c r="H4" s="101">
        <f>F4*G4+F4</f>
        <v>0</v>
      </c>
      <c r="I4" s="106"/>
    </row>
    <row r="5" spans="1:9" ht="134.25" customHeight="1" x14ac:dyDescent="0.25">
      <c r="A5" s="10">
        <v>2</v>
      </c>
      <c r="B5" s="11" t="s">
        <v>107</v>
      </c>
      <c r="C5" s="15">
        <v>12</v>
      </c>
      <c r="D5" s="13" t="s">
        <v>10</v>
      </c>
      <c r="E5" s="104"/>
      <c r="F5" s="102">
        <f>C5*E5</f>
        <v>0</v>
      </c>
      <c r="G5" s="105"/>
      <c r="H5" s="101">
        <f>F5*G5+F5</f>
        <v>0</v>
      </c>
      <c r="I5" s="106"/>
    </row>
    <row r="6" spans="1:9" ht="27" customHeight="1" x14ac:dyDescent="0.25">
      <c r="A6" s="123" t="s">
        <v>17</v>
      </c>
      <c r="B6" s="124"/>
      <c r="C6" s="124"/>
      <c r="D6" s="124"/>
      <c r="E6" s="125"/>
      <c r="F6" s="103">
        <f>SUM(F4:F5)</f>
        <v>0</v>
      </c>
      <c r="G6" s="16" t="s">
        <v>55</v>
      </c>
      <c r="H6" s="103">
        <f>SUM(H4:H5)</f>
        <v>0</v>
      </c>
      <c r="I6" s="17" t="s">
        <v>55</v>
      </c>
    </row>
  </sheetData>
  <mergeCells count="2">
    <mergeCell ref="A6:E6"/>
    <mergeCell ref="F2:I2"/>
  </mergeCells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8</vt:i4>
      </vt:variant>
    </vt:vector>
  </HeadingPairs>
  <TitlesOfParts>
    <vt:vector size="17" baseType="lpstr">
      <vt:lpstr>zam cz 1</vt:lpstr>
      <vt:lpstr>zam cz  2</vt:lpstr>
      <vt:lpstr>zam cz 3</vt:lpstr>
      <vt:lpstr>zam cz 4</vt:lpstr>
      <vt:lpstr>zam cz 5</vt:lpstr>
      <vt:lpstr>zam cz 6</vt:lpstr>
      <vt:lpstr>zam cz 7</vt:lpstr>
      <vt:lpstr>zam cz 8</vt:lpstr>
      <vt:lpstr>zam cz 9</vt:lpstr>
      <vt:lpstr>'zam cz  2'!Obszar_wydruku</vt:lpstr>
      <vt:lpstr>'zam cz 1'!Obszar_wydruku</vt:lpstr>
      <vt:lpstr>'zam cz 4'!Obszar_wydruku</vt:lpstr>
      <vt:lpstr>'zam cz 5'!Obszar_wydruku</vt:lpstr>
      <vt:lpstr>'zam cz 6'!Obszar_wydruku</vt:lpstr>
      <vt:lpstr>'zam cz 7'!Obszar_wydruku</vt:lpstr>
      <vt:lpstr>'zam cz 8'!Obszar_wydruku</vt:lpstr>
      <vt:lpstr>'zam cz 9'!Obszar_wydruku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Agata Szulczyk</cp:lastModifiedBy>
  <cp:lastPrinted>2023-08-08T09:12:13Z</cp:lastPrinted>
  <dcterms:created xsi:type="dcterms:W3CDTF">2023-07-11T10:21:27Z</dcterms:created>
  <dcterms:modified xsi:type="dcterms:W3CDTF">2023-09-06T06:29:17Z</dcterms:modified>
</cp:coreProperties>
</file>