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120" windowWidth="27900" windowHeight="12540"/>
  </bookViews>
  <sheets>
    <sheet name="2 - FORMULARZE " sheetId="1" r:id="rId1"/>
  </sheets>
  <calcPr calcId="145621"/>
</workbook>
</file>

<file path=xl/calcChain.xml><?xml version="1.0" encoding="utf-8"?>
<calcChain xmlns="http://schemas.openxmlformats.org/spreadsheetml/2006/main">
  <c r="J590" i="1" l="1"/>
  <c r="J591" i="1" s="1"/>
  <c r="I590" i="1"/>
  <c r="I591" i="1" s="1"/>
  <c r="J584" i="1"/>
  <c r="I584" i="1"/>
  <c r="J583" i="1"/>
  <c r="J585" i="1" s="1"/>
  <c r="I583" i="1"/>
  <c r="J582" i="1"/>
  <c r="I582" i="1"/>
  <c r="J580" i="1"/>
  <c r="I580" i="1"/>
  <c r="J579" i="1"/>
  <c r="I579" i="1"/>
  <c r="J572" i="1"/>
  <c r="I572" i="1"/>
  <c r="J571" i="1"/>
  <c r="I571" i="1"/>
  <c r="J569" i="1"/>
  <c r="I569" i="1"/>
  <c r="J568" i="1"/>
  <c r="I568" i="1"/>
  <c r="J567" i="1"/>
  <c r="I567" i="1"/>
  <c r="J566" i="1"/>
  <c r="I566" i="1"/>
  <c r="J565" i="1"/>
  <c r="I565" i="1"/>
  <c r="J564" i="1"/>
  <c r="I564" i="1"/>
  <c r="J563" i="1"/>
  <c r="I563" i="1"/>
  <c r="J562" i="1"/>
  <c r="I562" i="1"/>
  <c r="J561" i="1"/>
  <c r="I561" i="1"/>
  <c r="J560" i="1"/>
  <c r="I560" i="1"/>
  <c r="J559" i="1"/>
  <c r="I559" i="1"/>
  <c r="J558" i="1"/>
  <c r="I558" i="1"/>
  <c r="J557" i="1"/>
  <c r="I557" i="1"/>
  <c r="J556" i="1"/>
  <c r="I556" i="1"/>
  <c r="J555" i="1"/>
  <c r="I555" i="1"/>
  <c r="J554" i="1"/>
  <c r="I554" i="1"/>
  <c r="J553" i="1"/>
  <c r="I553" i="1"/>
  <c r="J552" i="1"/>
  <c r="I552" i="1"/>
  <c r="J551" i="1"/>
  <c r="I551" i="1"/>
  <c r="J550" i="1"/>
  <c r="I550" i="1"/>
  <c r="J549" i="1"/>
  <c r="I549" i="1"/>
  <c r="J548" i="1"/>
  <c r="I548" i="1"/>
  <c r="J547" i="1"/>
  <c r="I547" i="1"/>
  <c r="J546" i="1"/>
  <c r="I546" i="1"/>
  <c r="J545" i="1"/>
  <c r="I545" i="1"/>
  <c r="J544" i="1"/>
  <c r="I544" i="1"/>
  <c r="J543" i="1"/>
  <c r="I543" i="1"/>
  <c r="J542" i="1"/>
  <c r="I542" i="1"/>
  <c r="J541" i="1"/>
  <c r="I541" i="1"/>
  <c r="J540" i="1"/>
  <c r="I540" i="1"/>
  <c r="J539" i="1"/>
  <c r="I539" i="1"/>
  <c r="J538" i="1"/>
  <c r="I538" i="1"/>
  <c r="J537" i="1"/>
  <c r="I537" i="1"/>
  <c r="J536" i="1"/>
  <c r="I536" i="1"/>
  <c r="J535" i="1"/>
  <c r="I535" i="1"/>
  <c r="J534" i="1"/>
  <c r="I534" i="1"/>
  <c r="J533" i="1"/>
  <c r="I533" i="1"/>
  <c r="J532" i="1"/>
  <c r="I532" i="1"/>
  <c r="J531" i="1"/>
  <c r="I531" i="1"/>
  <c r="J530" i="1"/>
  <c r="I530" i="1"/>
  <c r="J529" i="1"/>
  <c r="I529" i="1"/>
  <c r="J528" i="1"/>
  <c r="I528" i="1"/>
  <c r="J527" i="1"/>
  <c r="J570" i="1" s="1"/>
  <c r="I527" i="1"/>
  <c r="J520" i="1"/>
  <c r="I520" i="1"/>
  <c r="J519" i="1"/>
  <c r="J521" i="1" s="1"/>
  <c r="I519" i="1"/>
  <c r="J518" i="1"/>
  <c r="I518" i="1"/>
  <c r="J516" i="1"/>
  <c r="I516" i="1"/>
  <c r="J515" i="1"/>
  <c r="I515" i="1"/>
  <c r="J514" i="1"/>
  <c r="I514" i="1"/>
  <c r="J513" i="1"/>
  <c r="I513" i="1"/>
  <c r="J512" i="1"/>
  <c r="I512" i="1"/>
  <c r="J511" i="1"/>
  <c r="I511" i="1"/>
  <c r="J505" i="1"/>
  <c r="I505" i="1"/>
  <c r="J504" i="1"/>
  <c r="I504" i="1"/>
  <c r="J489" i="1"/>
  <c r="I489" i="1"/>
  <c r="J488" i="1"/>
  <c r="I488" i="1"/>
  <c r="J487" i="1"/>
  <c r="I487" i="1"/>
  <c r="J486" i="1"/>
  <c r="I486" i="1"/>
  <c r="J485" i="1"/>
  <c r="I485" i="1"/>
  <c r="J484" i="1"/>
  <c r="I484" i="1"/>
  <c r="J483" i="1"/>
  <c r="J503" i="1" s="1"/>
  <c r="I483" i="1"/>
  <c r="J476" i="1"/>
  <c r="I476" i="1"/>
  <c r="J475" i="1"/>
  <c r="J477" i="1" s="1"/>
  <c r="I475" i="1"/>
  <c r="J474" i="1"/>
  <c r="I474" i="1"/>
  <c r="J472" i="1"/>
  <c r="I472" i="1"/>
  <c r="J471" i="1"/>
  <c r="I471" i="1"/>
  <c r="J470" i="1"/>
  <c r="I470" i="1"/>
  <c r="J469" i="1"/>
  <c r="I469" i="1"/>
  <c r="J463" i="1"/>
  <c r="I463" i="1"/>
  <c r="J462" i="1"/>
  <c r="I462" i="1"/>
  <c r="J460" i="1"/>
  <c r="I460" i="1"/>
  <c r="J459" i="1"/>
  <c r="I459" i="1"/>
  <c r="J458" i="1"/>
  <c r="I458" i="1"/>
  <c r="J457" i="1"/>
  <c r="I457" i="1"/>
  <c r="J452" i="1"/>
  <c r="I452" i="1"/>
  <c r="J451" i="1"/>
  <c r="I451" i="1"/>
  <c r="I447" i="1"/>
  <c r="J444" i="1"/>
  <c r="J447" i="1" s="1"/>
  <c r="I444" i="1"/>
  <c r="J438" i="1"/>
  <c r="I438" i="1"/>
  <c r="J437" i="1"/>
  <c r="I437" i="1"/>
  <c r="J436" i="1"/>
  <c r="I436" i="1"/>
  <c r="J430" i="1"/>
  <c r="I430" i="1"/>
  <c r="J429" i="1"/>
  <c r="I429" i="1"/>
  <c r="J428" i="1"/>
  <c r="I428" i="1"/>
  <c r="J427" i="1"/>
  <c r="I427" i="1"/>
  <c r="J426" i="1"/>
  <c r="I426" i="1"/>
  <c r="J425" i="1"/>
  <c r="I425" i="1"/>
  <c r="J424" i="1"/>
  <c r="I424" i="1"/>
  <c r="J423" i="1"/>
  <c r="I423" i="1"/>
  <c r="J422" i="1"/>
  <c r="I422" i="1"/>
  <c r="J421" i="1"/>
  <c r="I421" i="1"/>
  <c r="J420" i="1"/>
  <c r="I420" i="1"/>
  <c r="J419" i="1"/>
  <c r="I419" i="1"/>
  <c r="I431" i="1" s="1"/>
  <c r="I414" i="1"/>
  <c r="I415" i="1" s="1"/>
  <c r="G414" i="1"/>
  <c r="J414" i="1" s="1"/>
  <c r="J415" i="1" s="1"/>
  <c r="I408" i="1"/>
  <c r="G408" i="1"/>
  <c r="J408" i="1" s="1"/>
  <c r="I406" i="1"/>
  <c r="G406" i="1"/>
  <c r="J406" i="1" s="1"/>
  <c r="J405" i="1"/>
  <c r="I405" i="1"/>
  <c r="G405" i="1"/>
  <c r="I404" i="1"/>
  <c r="G404" i="1"/>
  <c r="J404" i="1" s="1"/>
  <c r="I403" i="1"/>
  <c r="G403" i="1"/>
  <c r="J403" i="1" s="1"/>
  <c r="J402" i="1"/>
  <c r="I402" i="1"/>
  <c r="G402" i="1"/>
  <c r="I401" i="1"/>
  <c r="G401" i="1"/>
  <c r="J401" i="1" s="1"/>
  <c r="I400" i="1"/>
  <c r="G400" i="1"/>
  <c r="J400" i="1" s="1"/>
  <c r="I399" i="1"/>
  <c r="G399" i="1"/>
  <c r="J399" i="1" s="1"/>
  <c r="I398" i="1"/>
  <c r="G398" i="1"/>
  <c r="J398" i="1" s="1"/>
  <c r="J397" i="1"/>
  <c r="I397" i="1"/>
  <c r="G397" i="1"/>
  <c r="I396" i="1"/>
  <c r="G396" i="1"/>
  <c r="J396" i="1" s="1"/>
  <c r="I395" i="1"/>
  <c r="G395" i="1"/>
  <c r="J395" i="1" s="1"/>
  <c r="J394" i="1"/>
  <c r="I394" i="1"/>
  <c r="G394" i="1"/>
  <c r="I393" i="1"/>
  <c r="I407" i="1" s="1"/>
  <c r="G393" i="1"/>
  <c r="J393" i="1" s="1"/>
  <c r="J388" i="1"/>
  <c r="I388" i="1"/>
  <c r="J387" i="1"/>
  <c r="I387" i="1"/>
  <c r="I389" i="1" s="1"/>
  <c r="J386" i="1"/>
  <c r="I386" i="1"/>
  <c r="I382" i="1"/>
  <c r="J381" i="1"/>
  <c r="J382" i="1" s="1"/>
  <c r="I381" i="1"/>
  <c r="G381" i="1"/>
  <c r="J389" i="1" l="1"/>
  <c r="I439" i="1"/>
  <c r="J453" i="1"/>
  <c r="J461" i="1"/>
  <c r="J464" i="1"/>
  <c r="J473" i="1"/>
  <c r="J506" i="1"/>
  <c r="J517" i="1"/>
  <c r="J573" i="1"/>
  <c r="J574" i="1" s="1"/>
  <c r="J581" i="1"/>
  <c r="J507" i="1"/>
  <c r="J431" i="1"/>
  <c r="J439" i="1"/>
  <c r="I453" i="1"/>
  <c r="I461" i="1"/>
  <c r="I464" i="1"/>
  <c r="I473" i="1"/>
  <c r="I477" i="1"/>
  <c r="I503" i="1"/>
  <c r="I506" i="1"/>
  <c r="I517" i="1"/>
  <c r="I521" i="1"/>
  <c r="I570" i="1"/>
  <c r="I573" i="1"/>
  <c r="I581" i="1"/>
  <c r="I585" i="1"/>
  <c r="J407" i="1"/>
  <c r="J478" i="1"/>
  <c r="J522" i="1"/>
  <c r="J586" i="1"/>
  <c r="I409" i="1"/>
  <c r="J409" i="1"/>
  <c r="I574" i="1" l="1"/>
  <c r="I507" i="1"/>
  <c r="I465" i="1"/>
  <c r="J465" i="1"/>
  <c r="I586" i="1"/>
  <c r="I522" i="1"/>
  <c r="I478" i="1"/>
  <c r="I373" i="1"/>
  <c r="G373" i="1"/>
  <c r="J373" i="1" s="1"/>
  <c r="I372" i="1"/>
  <c r="G372" i="1"/>
  <c r="J372" i="1" s="1"/>
  <c r="I371" i="1"/>
  <c r="G371" i="1"/>
  <c r="J371" i="1" s="1"/>
  <c r="I370" i="1"/>
  <c r="G370" i="1"/>
  <c r="J370" i="1" s="1"/>
  <c r="I369" i="1"/>
  <c r="G369" i="1"/>
  <c r="J369" i="1" s="1"/>
  <c r="I368" i="1"/>
  <c r="G368" i="1"/>
  <c r="J368" i="1" s="1"/>
  <c r="I367" i="1"/>
  <c r="G367" i="1"/>
  <c r="J367" i="1" s="1"/>
  <c r="I366" i="1"/>
  <c r="G366" i="1"/>
  <c r="J366" i="1" s="1"/>
  <c r="I365" i="1"/>
  <c r="G365" i="1"/>
  <c r="J365" i="1" s="1"/>
  <c r="I364" i="1"/>
  <c r="G364" i="1"/>
  <c r="J364" i="1" s="1"/>
  <c r="I363" i="1"/>
  <c r="G363" i="1"/>
  <c r="J363" i="1" s="1"/>
  <c r="I362" i="1"/>
  <c r="G362" i="1"/>
  <c r="J362" i="1" s="1"/>
  <c r="I361" i="1"/>
  <c r="G361" i="1"/>
  <c r="J361" i="1" s="1"/>
  <c r="I360" i="1"/>
  <c r="G360" i="1"/>
  <c r="J360" i="1" s="1"/>
  <c r="I359" i="1"/>
  <c r="G359" i="1"/>
  <c r="J359" i="1" s="1"/>
  <c r="I358" i="1"/>
  <c r="G358" i="1"/>
  <c r="J358" i="1" s="1"/>
  <c r="I357" i="1"/>
  <c r="G357" i="1"/>
  <c r="J357" i="1" s="1"/>
  <c r="I356" i="1"/>
  <c r="G356" i="1"/>
  <c r="J356" i="1" s="1"/>
  <c r="I355" i="1"/>
  <c r="G355" i="1"/>
  <c r="J355" i="1" s="1"/>
  <c r="I354" i="1"/>
  <c r="G354" i="1"/>
  <c r="J354" i="1" s="1"/>
  <c r="I353" i="1"/>
  <c r="G353" i="1"/>
  <c r="J353" i="1" s="1"/>
  <c r="I352" i="1"/>
  <c r="G352" i="1"/>
  <c r="J352" i="1" s="1"/>
  <c r="I351" i="1"/>
  <c r="G351" i="1"/>
  <c r="J351" i="1" s="1"/>
  <c r="I350" i="1"/>
  <c r="G350" i="1"/>
  <c r="J350" i="1" s="1"/>
  <c r="I349" i="1"/>
  <c r="G349" i="1"/>
  <c r="J349" i="1" s="1"/>
  <c r="I348" i="1"/>
  <c r="G348" i="1"/>
  <c r="J348" i="1" s="1"/>
  <c r="I347" i="1"/>
  <c r="G347" i="1"/>
  <c r="J347" i="1" s="1"/>
  <c r="I346" i="1"/>
  <c r="G346" i="1"/>
  <c r="J346" i="1" s="1"/>
  <c r="I345" i="1"/>
  <c r="G345" i="1"/>
  <c r="J345" i="1" s="1"/>
  <c r="I344" i="1"/>
  <c r="G344" i="1"/>
  <c r="J344" i="1" s="1"/>
  <c r="I343" i="1"/>
  <c r="G343" i="1"/>
  <c r="J343" i="1" s="1"/>
  <c r="I342" i="1"/>
  <c r="G342" i="1"/>
  <c r="J342" i="1" s="1"/>
  <c r="I341" i="1"/>
  <c r="G341" i="1"/>
  <c r="J341" i="1" s="1"/>
  <c r="I340" i="1"/>
  <c r="G340" i="1"/>
  <c r="J340" i="1" s="1"/>
  <c r="I339" i="1"/>
  <c r="G339" i="1"/>
  <c r="J339" i="1" s="1"/>
  <c r="I338" i="1"/>
  <c r="G338" i="1"/>
  <c r="J338" i="1" s="1"/>
  <c r="I337" i="1"/>
  <c r="G337" i="1"/>
  <c r="J337" i="1" s="1"/>
  <c r="I336" i="1"/>
  <c r="G336" i="1"/>
  <c r="J336" i="1" s="1"/>
  <c r="I335" i="1"/>
  <c r="G335" i="1"/>
  <c r="J335" i="1" s="1"/>
  <c r="I334" i="1"/>
  <c r="G334" i="1"/>
  <c r="J334" i="1" s="1"/>
  <c r="I333" i="1"/>
  <c r="G333" i="1"/>
  <c r="J333" i="1" s="1"/>
  <c r="I332" i="1"/>
  <c r="G332" i="1"/>
  <c r="J332" i="1" s="1"/>
  <c r="I331" i="1"/>
  <c r="G331" i="1"/>
  <c r="J331" i="1" s="1"/>
  <c r="I330" i="1"/>
  <c r="G330" i="1"/>
  <c r="J330" i="1" s="1"/>
  <c r="I329" i="1"/>
  <c r="G329" i="1"/>
  <c r="J329" i="1" s="1"/>
  <c r="I328" i="1"/>
  <c r="G328" i="1"/>
  <c r="J328" i="1" s="1"/>
  <c r="I327" i="1"/>
  <c r="G327" i="1"/>
  <c r="J327" i="1" s="1"/>
  <c r="I326" i="1"/>
  <c r="G326" i="1"/>
  <c r="J326" i="1" s="1"/>
  <c r="I325" i="1"/>
  <c r="G325" i="1"/>
  <c r="J325" i="1" s="1"/>
  <c r="I324" i="1"/>
  <c r="G324" i="1"/>
  <c r="J324" i="1" s="1"/>
  <c r="I323" i="1"/>
  <c r="G323" i="1"/>
  <c r="J323" i="1" s="1"/>
  <c r="I322" i="1"/>
  <c r="G322" i="1"/>
  <c r="J322" i="1" s="1"/>
  <c r="I321" i="1"/>
  <c r="G321" i="1"/>
  <c r="J321" i="1" s="1"/>
  <c r="I320" i="1"/>
  <c r="G320" i="1"/>
  <c r="J320" i="1" s="1"/>
  <c r="I319" i="1"/>
  <c r="G319" i="1"/>
  <c r="J319" i="1" s="1"/>
  <c r="I318" i="1"/>
  <c r="G318" i="1"/>
  <c r="J318" i="1" s="1"/>
  <c r="I317" i="1"/>
  <c r="G317" i="1"/>
  <c r="J317" i="1" s="1"/>
  <c r="I316" i="1"/>
  <c r="G316" i="1"/>
  <c r="J316" i="1" s="1"/>
  <c r="I315" i="1"/>
  <c r="G315" i="1"/>
  <c r="J315" i="1" s="1"/>
  <c r="I314" i="1"/>
  <c r="G314" i="1"/>
  <c r="J314" i="1" s="1"/>
  <c r="I313" i="1"/>
  <c r="G313" i="1"/>
  <c r="J313" i="1" s="1"/>
  <c r="I312" i="1"/>
  <c r="G312" i="1"/>
  <c r="J312" i="1" s="1"/>
  <c r="I311" i="1"/>
  <c r="G311" i="1"/>
  <c r="J311" i="1" s="1"/>
  <c r="I310" i="1"/>
  <c r="G310" i="1"/>
  <c r="J310" i="1" s="1"/>
  <c r="I309" i="1"/>
  <c r="G309" i="1"/>
  <c r="J309" i="1" s="1"/>
  <c r="I308" i="1"/>
  <c r="G308" i="1"/>
  <c r="J308" i="1" s="1"/>
  <c r="I307" i="1"/>
  <c r="G307" i="1"/>
  <c r="J307" i="1" s="1"/>
  <c r="I306" i="1"/>
  <c r="G306" i="1"/>
  <c r="J306" i="1" s="1"/>
  <c r="I301" i="1"/>
  <c r="G301" i="1"/>
  <c r="J301" i="1" s="1"/>
  <c r="I300" i="1"/>
  <c r="G300" i="1"/>
  <c r="J300" i="1" s="1"/>
  <c r="I295" i="1"/>
  <c r="I296" i="1" s="1"/>
  <c r="G295" i="1"/>
  <c r="J295" i="1" s="1"/>
  <c r="J296" i="1" s="1"/>
  <c r="I290" i="1"/>
  <c r="G290" i="1"/>
  <c r="J290" i="1" s="1"/>
  <c r="I285" i="1"/>
  <c r="I286" i="1" s="1"/>
  <c r="G285" i="1"/>
  <c r="J285" i="1" s="1"/>
  <c r="J286" i="1" s="1"/>
  <c r="G280" i="1"/>
  <c r="G279" i="1"/>
  <c r="I278" i="1"/>
  <c r="I276" i="1"/>
  <c r="G276" i="1"/>
  <c r="J276" i="1" s="1"/>
  <c r="I275" i="1"/>
  <c r="G275" i="1"/>
  <c r="J275" i="1" s="1"/>
  <c r="I274" i="1"/>
  <c r="G274" i="1"/>
  <c r="J274" i="1" s="1"/>
  <c r="I273" i="1"/>
  <c r="G273" i="1"/>
  <c r="J273" i="1" s="1"/>
  <c r="I268" i="1"/>
  <c r="G268" i="1"/>
  <c r="J268" i="1" s="1"/>
  <c r="I263" i="1"/>
  <c r="I264" i="1" s="1"/>
  <c r="G263" i="1"/>
  <c r="J263" i="1" s="1"/>
  <c r="J264" i="1" s="1"/>
  <c r="I258" i="1"/>
  <c r="I259" i="1" s="1"/>
  <c r="G258" i="1"/>
  <c r="J258" i="1" s="1"/>
  <c r="J259" i="1" s="1"/>
  <c r="I253" i="1"/>
  <c r="G253" i="1"/>
  <c r="J253" i="1" s="1"/>
  <c r="I252" i="1"/>
  <c r="G252" i="1"/>
  <c r="J252" i="1" s="1"/>
  <c r="I250" i="1"/>
  <c r="G250" i="1"/>
  <c r="J250" i="1" s="1"/>
  <c r="I249" i="1"/>
  <c r="G249" i="1"/>
  <c r="J249" i="1" s="1"/>
  <c r="I248" i="1"/>
  <c r="G248" i="1"/>
  <c r="J248" i="1" s="1"/>
  <c r="I247" i="1"/>
  <c r="G247" i="1"/>
  <c r="J247" i="1" s="1"/>
  <c r="I246" i="1"/>
  <c r="G246" i="1"/>
  <c r="J246" i="1" s="1"/>
  <c r="I245" i="1"/>
  <c r="G245" i="1"/>
  <c r="J245" i="1" s="1"/>
  <c r="I244" i="1"/>
  <c r="G244" i="1"/>
  <c r="J244" i="1" s="1"/>
  <c r="I242" i="1"/>
  <c r="G242" i="1"/>
  <c r="J242" i="1" s="1"/>
  <c r="I241" i="1"/>
  <c r="G241" i="1"/>
  <c r="J241" i="1" s="1"/>
  <c r="I240" i="1"/>
  <c r="G240" i="1"/>
  <c r="J240" i="1" s="1"/>
  <c r="I239" i="1"/>
  <c r="G239" i="1"/>
  <c r="J239" i="1" s="1"/>
  <c r="I238" i="1"/>
  <c r="G238" i="1"/>
  <c r="J238" i="1" s="1"/>
  <c r="I236" i="1"/>
  <c r="G236" i="1"/>
  <c r="J236" i="1" s="1"/>
  <c r="I235" i="1"/>
  <c r="G235" i="1"/>
  <c r="J235" i="1" s="1"/>
  <c r="I234" i="1"/>
  <c r="G234" i="1"/>
  <c r="J234" i="1" s="1"/>
  <c r="I233" i="1"/>
  <c r="G233" i="1"/>
  <c r="J233" i="1" s="1"/>
  <c r="I232" i="1"/>
  <c r="G232" i="1"/>
  <c r="J232" i="1" s="1"/>
  <c r="I231" i="1"/>
  <c r="G231" i="1"/>
  <c r="J231" i="1" s="1"/>
  <c r="I229" i="1"/>
  <c r="G229" i="1"/>
  <c r="J229" i="1" s="1"/>
  <c r="I228" i="1"/>
  <c r="G228" i="1"/>
  <c r="J228" i="1" s="1"/>
  <c r="I227" i="1"/>
  <c r="G227" i="1"/>
  <c r="J227" i="1" s="1"/>
  <c r="I226" i="1"/>
  <c r="G226" i="1"/>
  <c r="J226" i="1" s="1"/>
  <c r="I225" i="1"/>
  <c r="G225" i="1"/>
  <c r="J225" i="1" s="1"/>
  <c r="I223" i="1"/>
  <c r="G223" i="1"/>
  <c r="J223" i="1" s="1"/>
  <c r="I222" i="1"/>
  <c r="G222" i="1"/>
  <c r="J222" i="1" s="1"/>
  <c r="I221" i="1"/>
  <c r="G221" i="1"/>
  <c r="J221" i="1" s="1"/>
  <c r="I220" i="1"/>
  <c r="G220" i="1"/>
  <c r="J220" i="1" s="1"/>
  <c r="I214" i="1"/>
  <c r="G214" i="1"/>
  <c r="J214" i="1" s="1"/>
  <c r="I213" i="1"/>
  <c r="G213" i="1"/>
  <c r="J213" i="1" s="1"/>
  <c r="I207" i="1"/>
  <c r="G207" i="1"/>
  <c r="J207" i="1" s="1"/>
  <c r="I206" i="1"/>
  <c r="G206" i="1"/>
  <c r="J206" i="1" s="1"/>
  <c r="I199" i="1"/>
  <c r="G199" i="1"/>
  <c r="J199" i="1" s="1"/>
  <c r="I194" i="1"/>
  <c r="G194" i="1"/>
  <c r="J194" i="1" s="1"/>
  <c r="I193" i="1"/>
  <c r="G193" i="1"/>
  <c r="J193" i="1" s="1"/>
  <c r="I192" i="1"/>
  <c r="G192" i="1"/>
  <c r="J192" i="1" s="1"/>
  <c r="I191" i="1"/>
  <c r="G191" i="1"/>
  <c r="J191" i="1" s="1"/>
  <c r="I186" i="1"/>
  <c r="I187" i="1" s="1"/>
  <c r="G186" i="1"/>
  <c r="J186" i="1" s="1"/>
  <c r="J187" i="1" s="1"/>
  <c r="I181" i="1"/>
  <c r="I182" i="1" s="1"/>
  <c r="G181" i="1"/>
  <c r="J181" i="1" s="1"/>
  <c r="J182" i="1" s="1"/>
  <c r="I176" i="1"/>
  <c r="G176" i="1"/>
  <c r="J176" i="1" s="1"/>
  <c r="I175" i="1"/>
  <c r="G175" i="1"/>
  <c r="J175" i="1" s="1"/>
  <c r="I174" i="1"/>
  <c r="G174" i="1"/>
  <c r="J174" i="1" s="1"/>
  <c r="I169" i="1"/>
  <c r="G169" i="1"/>
  <c r="J169" i="1" s="1"/>
  <c r="I168" i="1"/>
  <c r="G168" i="1"/>
  <c r="J168" i="1" s="1"/>
  <c r="I160" i="1"/>
  <c r="I164" i="1" s="1"/>
  <c r="G160" i="1"/>
  <c r="J160" i="1" s="1"/>
  <c r="J164" i="1" s="1"/>
  <c r="I155" i="1"/>
  <c r="G155" i="1"/>
  <c r="J155" i="1" s="1"/>
  <c r="I154" i="1"/>
  <c r="G154" i="1"/>
  <c r="J154" i="1" s="1"/>
  <c r="I153" i="1"/>
  <c r="G153" i="1"/>
  <c r="J153" i="1" s="1"/>
  <c r="I152" i="1"/>
  <c r="G152" i="1"/>
  <c r="J152" i="1" s="1"/>
  <c r="I147" i="1"/>
  <c r="G147" i="1"/>
  <c r="J147" i="1" s="1"/>
  <c r="I146" i="1"/>
  <c r="G146" i="1"/>
  <c r="J146" i="1" s="1"/>
  <c r="I145" i="1"/>
  <c r="G145" i="1"/>
  <c r="J145" i="1" s="1"/>
  <c r="I144" i="1"/>
  <c r="G144" i="1"/>
  <c r="J144" i="1" s="1"/>
  <c r="I143" i="1"/>
  <c r="G143" i="1"/>
  <c r="J143" i="1" s="1"/>
  <c r="I142" i="1"/>
  <c r="G142" i="1"/>
  <c r="J142" i="1" s="1"/>
  <c r="I141" i="1"/>
  <c r="G141" i="1"/>
  <c r="J141" i="1" s="1"/>
  <c r="I140" i="1"/>
  <c r="G140" i="1"/>
  <c r="J140" i="1" s="1"/>
  <c r="I139" i="1"/>
  <c r="G139" i="1"/>
  <c r="J139" i="1" s="1"/>
  <c r="I138" i="1"/>
  <c r="G138" i="1"/>
  <c r="J138" i="1" s="1"/>
  <c r="I137" i="1"/>
  <c r="G137" i="1"/>
  <c r="J137" i="1" s="1"/>
  <c r="I136" i="1"/>
  <c r="G136" i="1"/>
  <c r="J136" i="1" s="1"/>
  <c r="I135" i="1"/>
  <c r="G135" i="1"/>
  <c r="J135" i="1" s="1"/>
  <c r="I134" i="1"/>
  <c r="G134" i="1"/>
  <c r="J134" i="1" s="1"/>
  <c r="I133" i="1"/>
  <c r="G133" i="1"/>
  <c r="J133" i="1" s="1"/>
  <c r="I128" i="1"/>
  <c r="G128" i="1"/>
  <c r="J128" i="1" s="1"/>
  <c r="I127" i="1"/>
  <c r="G127" i="1"/>
  <c r="J127" i="1" s="1"/>
  <c r="I122" i="1"/>
  <c r="I123" i="1" s="1"/>
  <c r="G122" i="1"/>
  <c r="J122" i="1" s="1"/>
  <c r="J123" i="1" s="1"/>
  <c r="I117" i="1"/>
  <c r="G117" i="1"/>
  <c r="J117" i="1" s="1"/>
  <c r="I116" i="1"/>
  <c r="G116" i="1"/>
  <c r="J116" i="1" s="1"/>
  <c r="I115" i="1"/>
  <c r="G115" i="1"/>
  <c r="J115" i="1" s="1"/>
  <c r="I114" i="1"/>
  <c r="G114" i="1"/>
  <c r="J114" i="1" s="1"/>
  <c r="I113" i="1"/>
  <c r="G113" i="1"/>
  <c r="J113" i="1" s="1"/>
  <c r="I112" i="1"/>
  <c r="G112" i="1"/>
  <c r="J112" i="1" s="1"/>
  <c r="I107" i="1"/>
  <c r="G107" i="1"/>
  <c r="J107" i="1" s="1"/>
  <c r="I106" i="1"/>
  <c r="G106" i="1"/>
  <c r="J106" i="1" s="1"/>
  <c r="I101" i="1"/>
  <c r="G101" i="1"/>
  <c r="J101" i="1" s="1"/>
  <c r="I96" i="1"/>
  <c r="I97" i="1" s="1"/>
  <c r="G96" i="1"/>
  <c r="J96" i="1" s="1"/>
  <c r="J97" i="1" s="1"/>
  <c r="I91" i="1"/>
  <c r="G91" i="1"/>
  <c r="J91" i="1" s="1"/>
  <c r="I90" i="1"/>
  <c r="G90" i="1"/>
  <c r="J90" i="1" s="1"/>
  <c r="I89" i="1"/>
  <c r="G89" i="1"/>
  <c r="J89" i="1" s="1"/>
  <c r="I88" i="1"/>
  <c r="G88" i="1"/>
  <c r="J88" i="1" s="1"/>
  <c r="I87" i="1"/>
  <c r="G87" i="1"/>
  <c r="J87" i="1" s="1"/>
  <c r="I86" i="1"/>
  <c r="G86" i="1"/>
  <c r="J86" i="1" s="1"/>
  <c r="I85" i="1"/>
  <c r="G85" i="1"/>
  <c r="J85" i="1" s="1"/>
  <c r="I84" i="1"/>
  <c r="G84" i="1"/>
  <c r="J84" i="1" s="1"/>
  <c r="I79" i="1"/>
  <c r="I80" i="1" s="1"/>
  <c r="G79" i="1"/>
  <c r="J79" i="1" s="1"/>
  <c r="J80" i="1" s="1"/>
  <c r="I74" i="1"/>
  <c r="I75" i="1" s="1"/>
  <c r="G74" i="1"/>
  <c r="J74" i="1" s="1"/>
  <c r="I68" i="1"/>
  <c r="G68" i="1"/>
  <c r="J68" i="1" s="1"/>
  <c r="I67" i="1"/>
  <c r="G67" i="1"/>
  <c r="J67" i="1" s="1"/>
  <c r="I62" i="1"/>
  <c r="G62" i="1"/>
  <c r="J62" i="1" s="1"/>
  <c r="I61" i="1"/>
  <c r="G61" i="1"/>
  <c r="J61" i="1" s="1"/>
  <c r="I60" i="1"/>
  <c r="G60" i="1"/>
  <c r="J60" i="1" s="1"/>
  <c r="I59" i="1"/>
  <c r="G59" i="1"/>
  <c r="J59" i="1" s="1"/>
  <c r="I58" i="1"/>
  <c r="G58" i="1"/>
  <c r="J58" i="1" s="1"/>
  <c r="I57" i="1"/>
  <c r="G57" i="1"/>
  <c r="J57" i="1" s="1"/>
  <c r="I56" i="1"/>
  <c r="G56" i="1"/>
  <c r="J56" i="1" s="1"/>
  <c r="I55" i="1"/>
  <c r="G55" i="1"/>
  <c r="J55" i="1" s="1"/>
  <c r="I50" i="1"/>
  <c r="G50" i="1"/>
  <c r="J50" i="1" s="1"/>
  <c r="I49" i="1"/>
  <c r="G49" i="1"/>
  <c r="J49" i="1" s="1"/>
  <c r="I48" i="1"/>
  <c r="G48" i="1"/>
  <c r="J48" i="1" s="1"/>
  <c r="I47" i="1"/>
  <c r="G47" i="1"/>
  <c r="J47" i="1" s="1"/>
  <c r="I42" i="1"/>
  <c r="G42" i="1"/>
  <c r="J42" i="1" s="1"/>
  <c r="I41" i="1"/>
  <c r="G41" i="1"/>
  <c r="J41" i="1" s="1"/>
  <c r="I35" i="1"/>
  <c r="G35" i="1"/>
  <c r="J35" i="1" s="1"/>
  <c r="I30" i="1"/>
  <c r="I31" i="1" s="1"/>
  <c r="G30" i="1"/>
  <c r="J30" i="1" s="1"/>
  <c r="J31" i="1" s="1"/>
  <c r="I25" i="1"/>
  <c r="G25" i="1"/>
  <c r="J25" i="1" s="1"/>
  <c r="I24" i="1"/>
  <c r="G24" i="1"/>
  <c r="J24" i="1" s="1"/>
  <c r="I23" i="1"/>
  <c r="G23" i="1"/>
  <c r="J23" i="1" s="1"/>
  <c r="I22" i="1"/>
  <c r="G22" i="1"/>
  <c r="J22" i="1" s="1"/>
  <c r="I21" i="1"/>
  <c r="G21" i="1"/>
  <c r="J21" i="1" s="1"/>
  <c r="I20" i="1"/>
  <c r="G20" i="1"/>
  <c r="J20" i="1" s="1"/>
  <c r="I19" i="1"/>
  <c r="G19" i="1"/>
  <c r="J19" i="1" s="1"/>
  <c r="I18" i="1"/>
  <c r="G18" i="1"/>
  <c r="J18" i="1" s="1"/>
  <c r="I12" i="1"/>
  <c r="I13" i="1" s="1"/>
  <c r="G12" i="1"/>
  <c r="J12" i="1" s="1"/>
  <c r="J13" i="1" s="1"/>
  <c r="I7" i="1"/>
  <c r="G7" i="1"/>
  <c r="J7" i="1" s="1"/>
  <c r="I6" i="1"/>
  <c r="G6" i="1"/>
  <c r="J6" i="1" s="1"/>
  <c r="I69" i="1" l="1"/>
  <c r="J269" i="1"/>
  <c r="J291" i="1"/>
  <c r="J177" i="1"/>
  <c r="J195" i="1"/>
  <c r="I254" i="1"/>
  <c r="J215" i="1"/>
  <c r="J129" i="1"/>
  <c r="I63" i="1"/>
  <c r="I156" i="1"/>
  <c r="I170" i="1"/>
  <c r="I51" i="1"/>
  <c r="I92" i="1"/>
  <c r="J102" i="1"/>
  <c r="J108" i="1"/>
  <c r="I269" i="1"/>
  <c r="I291" i="1"/>
  <c r="I302" i="1"/>
  <c r="J118" i="1"/>
  <c r="I215" i="1"/>
  <c r="I374" i="1"/>
  <c r="J374" i="1"/>
  <c r="J302" i="1"/>
  <c r="I8" i="1"/>
  <c r="I37" i="1"/>
  <c r="I43" i="1"/>
  <c r="I102" i="1"/>
  <c r="I108" i="1"/>
  <c r="I118" i="1"/>
  <c r="I129" i="1"/>
  <c r="I148" i="1"/>
  <c r="I177" i="1"/>
  <c r="I195" i="1"/>
  <c r="I208" i="1"/>
  <c r="I277" i="1"/>
  <c r="I281" i="1" s="1"/>
  <c r="J26" i="1"/>
  <c r="I26" i="1"/>
  <c r="J92" i="1"/>
  <c r="J75" i="1"/>
  <c r="J37" i="1"/>
  <c r="J43" i="1"/>
  <c r="J156" i="1"/>
  <c r="J208" i="1"/>
  <c r="J254" i="1"/>
  <c r="J51" i="1"/>
  <c r="J148" i="1"/>
  <c r="J170" i="1"/>
  <c r="J202" i="1"/>
  <c r="J277" i="1"/>
  <c r="J281" i="1" s="1"/>
  <c r="J8" i="1"/>
  <c r="J63" i="1"/>
  <c r="J69" i="1"/>
  <c r="I202" i="1"/>
</calcChain>
</file>

<file path=xl/sharedStrings.xml><?xml version="1.0" encoding="utf-8"?>
<sst xmlns="http://schemas.openxmlformats.org/spreadsheetml/2006/main" count="1577" uniqueCount="583">
  <si>
    <t>Zadanie 1. Przeglądy kardiomonitorów Bene Vision N12 z oprogramowaniem</t>
  </si>
  <si>
    <t>Lp</t>
  </si>
  <si>
    <t>Nazwa</t>
  </si>
  <si>
    <t>Nr fabryczny</t>
  </si>
  <si>
    <t>Rok produkcji</t>
  </si>
  <si>
    <t>Cena 1 przeglądu netto</t>
  </si>
  <si>
    <t>VAT</t>
  </si>
  <si>
    <t>Cena 1 przeglądu brutto</t>
  </si>
  <si>
    <t>Częstotliwość przeglądu</t>
  </si>
  <si>
    <t>Wartość  netto
 2 przeglądów</t>
  </si>
  <si>
    <t>Wartość brutto 
2 przeglądów</t>
  </si>
  <si>
    <t>Kardiomonitor Bene Vision N12 z oprogramwaniem</t>
  </si>
  <si>
    <t>F8-04020092</t>
  </si>
  <si>
    <t>1/rok</t>
  </si>
  <si>
    <t>F8-04020414</t>
  </si>
  <si>
    <t>Wartość oferty:</t>
  </si>
  <si>
    <t>Zadanie 2. Przeglądy opaski pneumatycznej ATS4000TS</t>
  </si>
  <si>
    <t>OPASKA PNEUMATYCZNA ATS4000TS</t>
  </si>
  <si>
    <t>401501080026</t>
  </si>
  <si>
    <t>Zadanie 3. Przeglądy kardiomonitorów transportowych AQUARIUS PLUS</t>
  </si>
  <si>
    <t>KARDIOMONITOR TRANSPORTOWY AQUARIUS PLUS /MON</t>
  </si>
  <si>
    <t>I0915001</t>
  </si>
  <si>
    <t>I0915002</t>
  </si>
  <si>
    <t>I0915003</t>
  </si>
  <si>
    <t>I0915004</t>
  </si>
  <si>
    <t>I0915005</t>
  </si>
  <si>
    <t>I0915006</t>
  </si>
  <si>
    <t>I0915007</t>
  </si>
  <si>
    <t>I0915008</t>
  </si>
  <si>
    <t>Zadanie 4. Przeglądy Aparatu do krążenia pozaustrojowego firmy STOCKERT SIII</t>
  </si>
  <si>
    <t>APARAT DO KRĄŻENIA POZAUSTROJOWEGO FIRMY STOCKERT SIII</t>
  </si>
  <si>
    <t>43 S 3152</t>
  </si>
  <si>
    <t xml:space="preserve">Zadanie 5. Przeglądy lampy szczelinowej i unitu okulistycznego CUBE </t>
  </si>
  <si>
    <t xml:space="preserve"> </t>
  </si>
  <si>
    <t>Lampa szczelinowa z unitem okulistycznym</t>
  </si>
  <si>
    <t>2102026</t>
  </si>
  <si>
    <t>Unit okulistyczny CUBE</t>
  </si>
  <si>
    <t>025</t>
  </si>
  <si>
    <t>Zadanie 6. Przeglądy defibrylatorów LIFEPAK 15</t>
  </si>
  <si>
    <t>Defibrylator  LIFEPAK 15 / MON</t>
  </si>
  <si>
    <t>49387159</t>
  </si>
  <si>
    <t xml:space="preserve">Zadanie 7. Przeglądy łóżek szpitalnych VIDA  z elektryczna regulacją i materacem </t>
  </si>
  <si>
    <t>ŁÓŻKO SZPITALNE VIDA Z ELEKTRYCZNĄ REGULACJĄ I MATERACEM /MON</t>
  </si>
  <si>
    <t>526038-010-001</t>
  </si>
  <si>
    <t>526038-010-002</t>
  </si>
  <si>
    <t>526038-010-003</t>
  </si>
  <si>
    <t>526038-010-004</t>
  </si>
  <si>
    <t xml:space="preserve">Zadanie 8. Przeglądy nebulizatorów AERONEB Pro, podgrzewaczy płynów infuzyjnych FLUIDO </t>
  </si>
  <si>
    <t>NEBULIZATOR AERONEB Pro</t>
  </si>
  <si>
    <t>AP-1104633</t>
  </si>
  <si>
    <t>AP-1104632</t>
  </si>
  <si>
    <t>PODGRZEWACZ PŁYNÓW INFUZYJNYCH FLUIDO</t>
  </si>
  <si>
    <t>101001637</t>
  </si>
  <si>
    <t>101001640</t>
  </si>
  <si>
    <t>110301762</t>
  </si>
  <si>
    <t>110301760</t>
  </si>
  <si>
    <t>110801869</t>
  </si>
  <si>
    <t>110801870</t>
  </si>
  <si>
    <t xml:space="preserve">Zadanie 9. Przeglądy aparatu do krążenia pozaustrojowego Stockert S5 z wymiennikiem ciepła Heate-cooler 3T oraz pompy centrofugalnej do krążenia pozaustrojowego SCP (z funkcja ECMO) </t>
  </si>
  <si>
    <t>APARAT DO KRĄŻENIA POZAUSTROJOWEGO Stockert S5 z wymiennikiem ciepła Heate-cooler 3T</t>
  </si>
  <si>
    <t>48E01914, 16S12804</t>
  </si>
  <si>
    <t>POMPA CENTROFUGALNA DO KRĄZENIA POZAUSTROJOWEGO SCP (ma funkcję ECMO)</t>
  </si>
  <si>
    <t>60 S 01700 / 60 S 10643</t>
  </si>
  <si>
    <t xml:space="preserve">Zadanie 10. Przeglądy tonometru bezdotykowego z pachymetrem optycznym NIDEK NT 530P </t>
  </si>
  <si>
    <t>TONOMETR BEZDOTYKOWY Z PACHYMETREM OPTYCZNYM NIDEK NT 530P</t>
  </si>
  <si>
    <t>331683</t>
  </si>
  <si>
    <t>Zadanie 11. Przeglądy stołu operacyjnego DIAMOND 50 BK</t>
  </si>
  <si>
    <t>STÓŁ OPERACYJNY DIAMOND 50 BK</t>
  </si>
  <si>
    <t>17055000/00040843</t>
  </si>
  <si>
    <t>Zadanie 12. Przeglądy aparatu karuzelowego do barwienia, automatu do barwienia GEMINI, dygestorium ceramicznego EKO, kriostatu półautomatycznego typu CRYOTOME FSE, procesora tkankowego CITADEL 2L, wirówki cytologicznej CYTOSPIN 4, zatapiarki oraz cieplarki ECOCELL</t>
  </si>
  <si>
    <t>APARAT KARUZELOWY DO BARWIENIA</t>
  </si>
  <si>
    <t>MX13476 1205</t>
  </si>
  <si>
    <t>AUTOMAT DO BARWIENIA GEMINI</t>
  </si>
  <si>
    <t>RH 174E0708</t>
  </si>
  <si>
    <t>DYGISTORIUM CERAMICZNE EKO</t>
  </si>
  <si>
    <t/>
  </si>
  <si>
    <t>KRIOSTAT PÓŁAUTOMATYCZNY TYPU CRYOTOME FSE</t>
  </si>
  <si>
    <t>CC0991C1406</t>
  </si>
  <si>
    <t>PROCESOR TKANKOWY CITADEL 2L</t>
  </si>
  <si>
    <t>CB175 7E0707</t>
  </si>
  <si>
    <t>WIRÓWKA CYTOLOGICZNA CYTOSPIN 4</t>
  </si>
  <si>
    <t>CY 45880708</t>
  </si>
  <si>
    <t>ZATAPIARKA</t>
  </si>
  <si>
    <t>HS 0860A 1205</t>
  </si>
  <si>
    <t>CIEPLARKA ECOCELL</t>
  </si>
  <si>
    <t>B 070930</t>
  </si>
  <si>
    <t xml:space="preserve">Zadanie 13. Przeglądy aparatu do badań EEG DIGITRACK dwustanowiskowy z holterem EEG </t>
  </si>
  <si>
    <t>APARAT DO BADAŃ EEG DIGITRACK DWUSTANOWISKOWY Z HOLTEREM EEG</t>
  </si>
  <si>
    <t xml:space="preserve">Zadanie 14. Przeglądy fizjodyspensera MD11 z prostnicą chirurgiczną </t>
  </si>
  <si>
    <t>FIZJODYSPENSER MD11 + PROSTNICA CHIRURGICZNA 1:1</t>
  </si>
  <si>
    <t>3335</t>
  </si>
  <si>
    <t xml:space="preserve">Zadanie 15. Aparat EKG Lumed euroecg 12 view i elektrokardiografu E600G </t>
  </si>
  <si>
    <t>Aparat EKG Lumed euroecg 12 view /MON</t>
  </si>
  <si>
    <t>2005055</t>
  </si>
  <si>
    <t>ELEKTROKARDIOGRAF E600G</t>
  </si>
  <si>
    <t>2020-05037</t>
  </si>
  <si>
    <t xml:space="preserve">Zadanie 16. Aparat do terapi nerkozastępczej MULTIFILTRATE, aparatów do hemofiltracji i hemoperfuzji żylno-żylnej, oraz aparatu do ciągłej terapiii nerkozastępczej </t>
  </si>
  <si>
    <t xml:space="preserve">Wartość  netto
umowy na 2 lata </t>
  </si>
  <si>
    <t>Wartość brutto 
umowy na 2 lata</t>
  </si>
  <si>
    <t>APARAT DO TERAPII NERKOZASTĘPCZEJ MULTIFILTRATE</t>
  </si>
  <si>
    <t>1FTG5092</t>
  </si>
  <si>
    <t xml:space="preserve">1/2 lata </t>
  </si>
  <si>
    <t>APARAT DO HEMOFILTRACJI I HEMOPERFUZJI ŻYLNO-ŻYLNEJ</t>
  </si>
  <si>
    <t>2MUG6525</t>
  </si>
  <si>
    <t>2MUG6562</t>
  </si>
  <si>
    <t>9MUG4116</t>
  </si>
  <si>
    <t>8MUG3954</t>
  </si>
  <si>
    <t>APARAT DO CIĄGŁEJ TERAPII NERKOZASTĘPCZEJ / MON (wraz z modułem)</t>
  </si>
  <si>
    <t>9MUGG959</t>
  </si>
  <si>
    <t>Zadanie 17. Przeglądy automatycznej myjni endoskopowej MEDIPIA ENDOCLEAN 2000</t>
  </si>
  <si>
    <t>AUTOMATYCZNA MYJNIA ENDOSKOPOWA MEDIPIA ENDOCLEAN 2000</t>
  </si>
  <si>
    <t>EN-DU-2006-04 / 3557487</t>
  </si>
  <si>
    <t>Zadanie 18. Przeglądy systemów PCR 9700 z termoblokiem</t>
  </si>
  <si>
    <t>SYSTEM PCR 9700 Z TERMOBLOKIEM</t>
  </si>
  <si>
    <t>805S1161187 G96S1162904</t>
  </si>
  <si>
    <t>805S1190809 G96S1211403</t>
  </si>
  <si>
    <t>Zadanie 19. Przeglądy defibrylatorów dwufazowych CARDIOLIFE TEC-7731, defibrylatorów dwufazowych CARDIOLIFE TEC-7731K, kardiomonitorów  NIHON KOHDEN LIFE SCOPE TR oraz centrali monitorowania NIHON KOHDEN CNS-9701K</t>
  </si>
  <si>
    <t>DEFIBRYLATOR DWUFAZOWY CARDIOLIFE TEC-7731</t>
  </si>
  <si>
    <t>81186</t>
  </si>
  <si>
    <t>81188</t>
  </si>
  <si>
    <t>81190</t>
  </si>
  <si>
    <t>81543</t>
  </si>
  <si>
    <t>81542</t>
  </si>
  <si>
    <t>81539</t>
  </si>
  <si>
    <t>81541</t>
  </si>
  <si>
    <t>81540</t>
  </si>
  <si>
    <t>81189</t>
  </si>
  <si>
    <t>DEFIBRYLATOR DWUFAZOWY CARDIOLIFE TEC-7731K</t>
  </si>
  <si>
    <t>81480</t>
  </si>
  <si>
    <t>81479</t>
  </si>
  <si>
    <t>KARDIOMONITOR NIHON KOHDEN LIFE SCOPE TR</t>
  </si>
  <si>
    <t>00218</t>
  </si>
  <si>
    <t>00235</t>
  </si>
  <si>
    <t>00589</t>
  </si>
  <si>
    <t>CENTRALA MONITOROWANIA NIHON KOHDEN CNS-9701K</t>
  </si>
  <si>
    <t xml:space="preserve">Zadanie 20. Przeglądy diatermii elektrochirurgicznych COVIDIEN FX89, oraz platformy elektrochirurgicznej COVIDIEN FT 10 </t>
  </si>
  <si>
    <t>Diatermia elektrochirurgiczna COVIDIEN FX 89 /MON</t>
  </si>
  <si>
    <t>F0D14742KX</t>
  </si>
  <si>
    <t>F0D14741KX</t>
  </si>
  <si>
    <t>F0D14740KX</t>
  </si>
  <si>
    <t>Platforma elektrochirurgiczna COVIDIEN FT 10 /MON</t>
  </si>
  <si>
    <t>T0H44210DX</t>
  </si>
  <si>
    <t>Zadanie 21. Przeglądy sekwenatora KAPILARNEGO Z OPROGRAMOWANIEM ab 3130, systemu detekcji w czasie rzeczywistym PCR 7500, termocyklera PCR 9700, oraz termocyklera PCR gradientowego VERITI</t>
  </si>
  <si>
    <t>SEKWENATOR KAPILARNY Z OPROGRAMOWANIEM AB 3130</t>
  </si>
  <si>
    <t>20357-029</t>
  </si>
  <si>
    <t>SYSTEM DO DETEKCJI W CZASIE RZECZYWISTYM PCR 7500</t>
  </si>
  <si>
    <t>275004387</t>
  </si>
  <si>
    <t>TERMOCYKLER PCR 9700</t>
  </si>
  <si>
    <t>805S8202537 G96S8201125</t>
  </si>
  <si>
    <t>TERMOCYKLER PCR GRADIENTOWY VERITI</t>
  </si>
  <si>
    <t>299023402</t>
  </si>
  <si>
    <t xml:space="preserve">Zadanie 22. Przeglądy urządzeń do kompilacji klatki piersiowej w czasie CPR </t>
  </si>
  <si>
    <t>URZĄDZENIE DO KOMPILACJI KLATKI PIERSIOWEJ W CZASIE CPR</t>
  </si>
  <si>
    <t>40415</t>
  </si>
  <si>
    <t>40384</t>
  </si>
  <si>
    <t>Zadanie 23.  Przeglądy łóżko bariatrycznego Compella, podnośnika bariatrycznego LIKO FREESPAN, oraz podnosnika bariatrycznego przyłóżkowego VIKING xl</t>
  </si>
  <si>
    <t>ŁÓŻKO BARIATRYCZNE COMPELLA</t>
  </si>
  <si>
    <t>P262AW5468/Q302CB0831</t>
  </si>
  <si>
    <t>PODNOŚNIK BARIATRYCZNY LIKO FREESPAN</t>
  </si>
  <si>
    <t>8308553/8308643</t>
  </si>
  <si>
    <t>PODNOŚNIK BARIATRYCZNY PRZYŁÓŻKOWY VIKING xl</t>
  </si>
  <si>
    <t>7900410</t>
  </si>
  <si>
    <t>Zadanie 24. Przeglądy aparatu Liquoguard 7</t>
  </si>
  <si>
    <t>APARAT LIQUOGUARD 7</t>
  </si>
  <si>
    <t>Zadanie 25. Przeglądy stołu operacyjnego bariatrycznego TRUSYSTEM 7000</t>
  </si>
  <si>
    <t>Wartość  netto
umowy na 2 lata</t>
  </si>
  <si>
    <t xml:space="preserve">Wartość brutto 
umowy na 2 lata </t>
  </si>
  <si>
    <t>STÓŁ OPERACYJNY BARIATRYCZNY TRUSYSTEM 7000</t>
  </si>
  <si>
    <t>102617797</t>
  </si>
  <si>
    <t>Zadanie 26. Przeglądy mikroskopów CX23, CX33, mikroskopu laboratoryjnego OLYMPUS BX43F</t>
  </si>
  <si>
    <t>Mikroskop CX23</t>
  </si>
  <si>
    <t>9M87783</t>
  </si>
  <si>
    <t>OC88145</t>
  </si>
  <si>
    <t>Mikroskop CX33</t>
  </si>
  <si>
    <t>1D45966</t>
  </si>
  <si>
    <t>MIKROSKOP LABORATORYJNY OLYMPUS BX43F / MON</t>
  </si>
  <si>
    <t>8M51360</t>
  </si>
  <si>
    <t>Zadanie 27. Przeglądy tonometru REXXAM NCT-200, perymetru statycznego PTS-920, oraz autorefraktometru R-800</t>
  </si>
  <si>
    <t>Tonometr REXXAM NCT-200</t>
  </si>
  <si>
    <t>Z9BP3140</t>
  </si>
  <si>
    <t>PERYMETR STATYCZNY  PTS-920</t>
  </si>
  <si>
    <t>7601358/V</t>
  </si>
  <si>
    <t>Autorefraktometr  ACCUREF R-800</t>
  </si>
  <si>
    <t>Y9BQ3030</t>
  </si>
  <si>
    <t>Zadanie 28. Przeglądy stołów operacyjnych MAGNUS 1180 MAQUET</t>
  </si>
  <si>
    <t>STÓŁ OPERACYJNY MAGNUS 1180 MAQUET</t>
  </si>
  <si>
    <t>03694</t>
  </si>
  <si>
    <t>00027</t>
  </si>
  <si>
    <t xml:space="preserve">Zadanie 29. Przeglądy urządzeń do przepłukiwania kanałów SCOPe BUDDY </t>
  </si>
  <si>
    <t xml:space="preserve">Urządzenie do przepłukiwania kanałów SCOPE BUDDY </t>
  </si>
  <si>
    <t>13105378</t>
  </si>
  <si>
    <t>13105380</t>
  </si>
  <si>
    <t>Zadanie 30. Przeglądy dermatomu, Acullana 4 oraz napędów ortopdeycznych</t>
  </si>
  <si>
    <t>Wartość  netto
 umowy na 2 lata</t>
  </si>
  <si>
    <t>1.</t>
  </si>
  <si>
    <t xml:space="preserve">Dermatom </t>
  </si>
  <si>
    <t>1.1</t>
  </si>
  <si>
    <t>GA670</t>
  </si>
  <si>
    <t>1.2</t>
  </si>
  <si>
    <t>GA677</t>
  </si>
  <si>
    <t>1.3</t>
  </si>
  <si>
    <t>GA666</t>
  </si>
  <si>
    <t>1.4</t>
  </si>
  <si>
    <t>2.</t>
  </si>
  <si>
    <t xml:space="preserve">Acculan 4 </t>
  </si>
  <si>
    <t>2.1</t>
  </si>
  <si>
    <t>GA344</t>
  </si>
  <si>
    <t>2.2</t>
  </si>
  <si>
    <t>GB881R</t>
  </si>
  <si>
    <t>2.3</t>
  </si>
  <si>
    <t>GB894R</t>
  </si>
  <si>
    <t>2.4</t>
  </si>
  <si>
    <t>GA320</t>
  </si>
  <si>
    <t>2.5</t>
  </si>
  <si>
    <t>GA346</t>
  </si>
  <si>
    <t>3.</t>
  </si>
  <si>
    <t xml:space="preserve">Napęd ortopedyczny </t>
  </si>
  <si>
    <t>3.1</t>
  </si>
  <si>
    <t>GB638R</t>
  </si>
  <si>
    <t>3.2</t>
  </si>
  <si>
    <t>GB643R</t>
  </si>
  <si>
    <t>3.3</t>
  </si>
  <si>
    <t>GB655R</t>
  </si>
  <si>
    <t>3.4</t>
  </si>
  <si>
    <t>GA672</t>
  </si>
  <si>
    <t>3.5</t>
  </si>
  <si>
    <t>GB654R</t>
  </si>
  <si>
    <t>3.6</t>
  </si>
  <si>
    <t>GA676</t>
  </si>
  <si>
    <t>4.</t>
  </si>
  <si>
    <t>4.1</t>
  </si>
  <si>
    <t>4.2</t>
  </si>
  <si>
    <t>GA671</t>
  </si>
  <si>
    <t>4.3</t>
  </si>
  <si>
    <t>GB660R</t>
  </si>
  <si>
    <t>4.4</t>
  </si>
  <si>
    <t>4.5</t>
  </si>
  <si>
    <t>5.</t>
  </si>
  <si>
    <t>5.1</t>
  </si>
  <si>
    <t>5.2</t>
  </si>
  <si>
    <t>5.3</t>
  </si>
  <si>
    <t>5.4</t>
  </si>
  <si>
    <t>5.5</t>
  </si>
  <si>
    <t>5.6</t>
  </si>
  <si>
    <t>5.7</t>
  </si>
  <si>
    <t>6.</t>
  </si>
  <si>
    <t>6.1</t>
  </si>
  <si>
    <t>GA673</t>
  </si>
  <si>
    <t>6.2</t>
  </si>
  <si>
    <t xml:space="preserve">DOJAZD </t>
  </si>
  <si>
    <t xml:space="preserve">Zadanie 31. Przeglądy aparatu USG z głowicą endowaginalną i CONVEX 4D </t>
  </si>
  <si>
    <t>APARAT USG Z GŁOWICĄ ENDOWAGIALNĄ I CONVEX 4D</t>
  </si>
  <si>
    <t>E37676</t>
  </si>
  <si>
    <t>Zadanie 32. Przeglądy Ultrasonografu okulistycznego XECTTB Compact Touch</t>
  </si>
  <si>
    <t>Ultrsonograf okulistyczny XECTTB Compact Touch</t>
  </si>
  <si>
    <t>3799</t>
  </si>
  <si>
    <t xml:space="preserve">Zadanie 33. Przeglądy myjni-dezynfekatora PWD 82545 SAD </t>
  </si>
  <si>
    <t>MYJNIA - DEZYNFEKTOR typ PWD 82545 SAD</t>
  </si>
  <si>
    <t>2103EMOG2724 / 159741513</t>
  </si>
  <si>
    <t xml:space="preserve">Zadanie 34. Przeglądy i naprawy aparatów dp hemodializy DIALOG+ 710200C z fotelem </t>
  </si>
  <si>
    <t>APARAT DO HEMODIALIZY DIALOG + 710200C Z FOTELEM</t>
  </si>
  <si>
    <t>200394</t>
  </si>
  <si>
    <t>APARAT DO HEMODIALIZY DIALOG 710200C Z FOTELEM</t>
  </si>
  <si>
    <t>222625</t>
  </si>
  <si>
    <t>222626</t>
  </si>
  <si>
    <t>Razem przeglądy:</t>
  </si>
  <si>
    <t>NAPRAWY: kwota przewidziana</t>
  </si>
  <si>
    <t xml:space="preserve">ROBOCZOGODZINA </t>
  </si>
  <si>
    <t>Zadanie 35. Wzorcowanie densytometru NORMSCAN i dozymetru referencyjnego ALPHA PLUS</t>
  </si>
  <si>
    <t>Wartość  netto
na 2 lata</t>
  </si>
  <si>
    <t>Wartość brutto 
na 2 lata</t>
  </si>
  <si>
    <t>DENSYTOMETR NORMSCAN</t>
  </si>
  <si>
    <t>N 1086</t>
  </si>
  <si>
    <t>1/2 lata</t>
  </si>
  <si>
    <t>Zadanie 36. Wzorcowanie miernika kompresji piersi Pro-MAM Compress</t>
  </si>
  <si>
    <t>MIERNIK KOMPRESJI PIERSI Pro-MAM Compress</t>
  </si>
  <si>
    <t>M-CS-000762</t>
  </si>
  <si>
    <t>Zadanie 37. Wzorcowanie radiometru RKP-2</t>
  </si>
  <si>
    <t>RADIOMETR RKP-2</t>
  </si>
  <si>
    <t>GA0001</t>
  </si>
  <si>
    <t xml:space="preserve">Zadanie 38. Testy specjalistyczne Gamma Kamer </t>
  </si>
  <si>
    <t>Lp.</t>
  </si>
  <si>
    <t>Typ</t>
  </si>
  <si>
    <t>Numer 
Seryjny</t>
  </si>
  <si>
    <t>Rok 
produkcji</t>
  </si>
  <si>
    <t>cena netto</t>
  </si>
  <si>
    <t>cena brutto</t>
  </si>
  <si>
    <t xml:space="preserve">Częstotliwość testów </t>
  </si>
  <si>
    <t>Nucline TH-33</t>
  </si>
  <si>
    <t>TH-801245-33</t>
  </si>
  <si>
    <t>KAMERA GAMMA E-CAM DUAL HEAD (DWUGŁOWICOWA)</t>
  </si>
  <si>
    <t>10159 / 1165</t>
  </si>
  <si>
    <t>L.p.</t>
  </si>
  <si>
    <t>MYRAY RX DC</t>
  </si>
  <si>
    <t>706G0324</t>
  </si>
  <si>
    <t>PRACTIX 33 PLUS</t>
  </si>
  <si>
    <t>P5-361</t>
  </si>
  <si>
    <t>BV ENDURA</t>
  </si>
  <si>
    <t>Combi Diagnost R90</t>
  </si>
  <si>
    <t>SHIMADZU OPESCOPE ACENTO</t>
  </si>
  <si>
    <t>MPD6D825B004</t>
  </si>
  <si>
    <t>OPESCOPE ACTENO</t>
  </si>
  <si>
    <t>MPD6D8281001</t>
  </si>
  <si>
    <t>SIEMENS MULTIX PRO</t>
  </si>
  <si>
    <t>LUMINOS RF Classic</t>
  </si>
  <si>
    <t>MULTIX TOP</t>
  </si>
  <si>
    <t>MAMMOGRAF CYFROWY MAMMOMAT 
REVELATION/PMT</t>
  </si>
  <si>
    <t>PANTOMOGRAF CYFROWY ORTHOPHOS E</t>
  </si>
  <si>
    <t>AGFA DX-D100</t>
  </si>
  <si>
    <t>A5411001055</t>
  </si>
  <si>
    <t>ZIEHM SOLO</t>
  </si>
  <si>
    <t>Aparat RTG do Hemodynamiki - Azurion 7M12/ Azurion 7F12</t>
  </si>
  <si>
    <t>Aparat RTG mobilny Optima 240 AMX firmy GE</t>
  </si>
  <si>
    <t>DF2402100163WH</t>
  </si>
  <si>
    <t>Aparat RTG - Mobilne ramię C Ziehm Vision RFD</t>
  </si>
  <si>
    <t>Mobilny aparat RTG United Imaging Healthcare uDR370i</t>
  </si>
  <si>
    <t>APARAT RTG RAMIĘ C Ziehm 8000 MON</t>
  </si>
  <si>
    <t>MDNC-2221</t>
  </si>
  <si>
    <t>MDRC-2324</t>
  </si>
  <si>
    <t>MDNG-2112</t>
  </si>
  <si>
    <t>C25W</t>
  </si>
  <si>
    <t>C25WA19360074</t>
  </si>
  <si>
    <t>MX242W</t>
  </si>
  <si>
    <t>RX440</t>
  </si>
  <si>
    <t>RADIFORCE MX242W</t>
  </si>
  <si>
    <t>GX560</t>
  </si>
  <si>
    <t>MD242C2</t>
  </si>
  <si>
    <t>53001241TW</t>
  </si>
  <si>
    <t>52001193TW</t>
  </si>
  <si>
    <t>52001241TW</t>
  </si>
  <si>
    <t>53001232TW</t>
  </si>
  <si>
    <t>53001234TW</t>
  </si>
  <si>
    <t>53001247TW</t>
  </si>
  <si>
    <t>53001250TW</t>
  </si>
  <si>
    <t>ML19001</t>
  </si>
  <si>
    <t>L632G00040</t>
  </si>
  <si>
    <t>Dicom Led</t>
  </si>
  <si>
    <t>DSB-1908-DC</t>
  </si>
  <si>
    <t>HXW8001667</t>
  </si>
  <si>
    <t xml:space="preserve"> MDNC-2211 </t>
  </si>
  <si>
    <t>Monitor w sterowni 24" FHD Color LCD, PHILIPS</t>
  </si>
  <si>
    <t>DTW12070915</t>
  </si>
  <si>
    <t>DTW12071070</t>
  </si>
  <si>
    <t>DTW11070618</t>
  </si>
  <si>
    <t>Monitor multimodalny LCD CV56DS/CML5883DK2</t>
  </si>
  <si>
    <t>MDCRC-1119</t>
  </si>
  <si>
    <t>MDRC-2324 HTIB</t>
  </si>
  <si>
    <t>722008747518</t>
  </si>
  <si>
    <t xml:space="preserve">Monitor </t>
  </si>
  <si>
    <t>722227122989</t>
  </si>
  <si>
    <t>INGUENUITY CT</t>
  </si>
  <si>
    <t>BRILLIANCE 16</t>
  </si>
  <si>
    <t>SENSATION OPEN</t>
  </si>
  <si>
    <r>
      <t xml:space="preserve">Zadanie 39. </t>
    </r>
    <r>
      <rPr>
        <b/>
        <sz val="12"/>
        <color indexed="8"/>
        <rFont val="Calibri"/>
        <family val="2"/>
        <charset val="238"/>
        <scheme val="minor"/>
      </rPr>
      <t xml:space="preserve">Testy specjalistyczne aparatów RTG, monitorów i tomografów komputerowych </t>
    </r>
  </si>
  <si>
    <t xml:space="preserve">Załącznik nr 2 do  SWZ  </t>
  </si>
  <si>
    <t>Wartość  umowy na 2 lata netto</t>
  </si>
  <si>
    <t>Wartość umowy na 2 lata brutto</t>
  </si>
  <si>
    <t>KAPNOGRAF DO MONITOROWANIA PRZEZSKÓRNEGO PCO2 TCM5 FLEX</t>
  </si>
  <si>
    <t xml:space="preserve">393-500R1119N060  </t>
  </si>
  <si>
    <t>1/2lata</t>
  </si>
  <si>
    <t>ULTRASONOGRAF OKULISTYCZNY Z PROJEKCJĄ A,B,UBM</t>
  </si>
  <si>
    <t>UD-8000-233508</t>
  </si>
  <si>
    <t>LASER YAG SELECTOR DEUX/LIGHTLAS 532</t>
  </si>
  <si>
    <t>SB11-0310</t>
  </si>
  <si>
    <t>BIOMETR OPTYCZNY TOMEY 2000</t>
  </si>
  <si>
    <t>REJESTRATOR EKG SILICONBEAT 12 BLUE</t>
  </si>
  <si>
    <t>35/2013</t>
  </si>
  <si>
    <t>236/2018</t>
  </si>
  <si>
    <t>REJESTRATOR  EKG SILICONBEAT 12 BLUE</t>
  </si>
  <si>
    <t>250/2018</t>
  </si>
  <si>
    <t>326/2019</t>
  </si>
  <si>
    <t>332/2019</t>
  </si>
  <si>
    <t>331/2019</t>
  </si>
  <si>
    <t>324/2019</t>
  </si>
  <si>
    <t>ZESTAW DO WYKONYWANIA PRÓBY WYSIŁKOWEJ Z BIEŻNIĄ MEDEA</t>
  </si>
  <si>
    <t>197/2010</t>
  </si>
  <si>
    <t>13/2011</t>
  </si>
  <si>
    <t>12/2011</t>
  </si>
  <si>
    <t>11/2011</t>
  </si>
  <si>
    <t xml:space="preserve">SYSTEM HOLTEROWSKI Z REJSTRATORAMI EKG </t>
  </si>
  <si>
    <t>Rejestrator EKG - SiliconBeat 12 Blue</t>
  </si>
  <si>
    <t>440</t>
  </si>
  <si>
    <t>441</t>
  </si>
  <si>
    <t>RAZEM PRZEGLĄDY:</t>
  </si>
  <si>
    <t>przesyłka</t>
  </si>
  <si>
    <t xml:space="preserve">LASER DIODOWY </t>
  </si>
  <si>
    <t>DNL 0449-0415</t>
  </si>
  <si>
    <t>341700038/51160048/20120046</t>
  </si>
  <si>
    <t>REJESTRATOR CIŚNIENIA WATCH BP03 ABPM</t>
  </si>
  <si>
    <t>REJESTRATOR CIŚNIENIA WATCH BP03 AFIB</t>
  </si>
  <si>
    <t xml:space="preserve">REJESTRATOR CIŚNIENIA WATCH BP03 AFIB MICROLIFE </t>
  </si>
  <si>
    <t>20210720-00009</t>
  </si>
  <si>
    <t>20210720-00010</t>
  </si>
  <si>
    <t>2021-12-21-00007</t>
  </si>
  <si>
    <t>MONITOR RZUTU SERCA METODĄ NIEINWAZYJNĄ EV1000</t>
  </si>
  <si>
    <t>EV084693</t>
  </si>
  <si>
    <t>EV084698</t>
  </si>
  <si>
    <t>Pump-Unit / Jednostka pompująca podłączana do monitora EV1000</t>
  </si>
  <si>
    <t>Laser SPHINKS JR</t>
  </si>
  <si>
    <t>Laser REVOLIX/MON</t>
  </si>
  <si>
    <t>Laser CO2 DS.-30C z wyposażeniem</t>
  </si>
  <si>
    <t>AUDIOMETR IMPEDANCYJNY MADSEN OTOFLEX 100</t>
  </si>
  <si>
    <t>AUDIOMETR KLINICZNY MADSEN ASTERA</t>
  </si>
  <si>
    <t>MIKROSKOP OPERACYJNY UNIVERSA 300 LARYNGOLOGICZNY</t>
  </si>
  <si>
    <t>655403/732 I 1144</t>
  </si>
  <si>
    <t>MIKROSKOP OPERACYJNY HI-R 700 STEREOSKOPOWY</t>
  </si>
  <si>
    <t>657700/257</t>
  </si>
  <si>
    <t>MIKROSKOP OPERACYJNY HI-R 900 OKULISTYCZNY Z OFTALMOSKOPEM</t>
  </si>
  <si>
    <t>656009/5001</t>
  </si>
  <si>
    <t>MIKROSKOP OPERACYJNY HI-R 1000 WSPÓŁPRACUJĄCY Z  NEURONAWIGACJĄ</t>
  </si>
  <si>
    <t>656950/546</t>
  </si>
  <si>
    <t xml:space="preserve">dojazd </t>
  </si>
  <si>
    <t xml:space="preserve">naprawa - roboczogodzina </t>
  </si>
  <si>
    <t>RAZEM NAPRAWY:</t>
  </si>
  <si>
    <t>ULTRASONOGRAF MINDRAY M7 przenośny</t>
  </si>
  <si>
    <t>NW15000926</t>
  </si>
  <si>
    <t>ULTRASONOGRAF SAMSUNG R7 z sondą dorektalną i liniową- z wyposażeniem</t>
  </si>
  <si>
    <t>B24403300001747</t>
  </si>
  <si>
    <t>ULTRASONOGRAF USG SAMSUNG z sondą dorektalną i liniową R7</t>
  </si>
  <si>
    <t>B24403300001746</t>
  </si>
  <si>
    <t>ULTRASONOGRAF SAMSUNG z trzema głowicami- A30 z wyposażeniem</t>
  </si>
  <si>
    <t>B23602300000192</t>
  </si>
  <si>
    <t xml:space="preserve">Diagnostyka - szt </t>
  </si>
  <si>
    <t>naprawa - roboczogodzina</t>
  </si>
  <si>
    <t>APARAT USG HITACHI ALOKA ARIETTA S60 BLACK </t>
  </si>
  <si>
    <t>206F7810</t>
  </si>
  <si>
    <t>APARAT USG Z 3 GŁOWICAMI O ZMIENNEJ CZĘSTOTLIWOŚCI Arietta V70A</t>
  </si>
  <si>
    <t>ECHOKARDIOGRAF ALOKA ALFA 6 Z TRZEMA GŁOWICAMI</t>
  </si>
  <si>
    <t>X008 2900</t>
  </si>
  <si>
    <t>ECHOKARDIOGRAF ALOKA ALFA 7CV</t>
  </si>
  <si>
    <t>202U6442</t>
  </si>
  <si>
    <t>ULTRASONOGRAF ALOKA 7 Z ENDOSKOPEM USG MAJ-1597</t>
  </si>
  <si>
    <t>202U6443</t>
  </si>
  <si>
    <t>ULTRASONOGRAF ALOKA SSD PROSOUND ALPHA 6 3D</t>
  </si>
  <si>
    <t>200U3037</t>
  </si>
  <si>
    <t>APARAT USG Z 3 GŁOWICAMI O ZMIENNEJ CZĘSTOTLIWOŚCI  Arietta V70A</t>
  </si>
  <si>
    <t>GŁOWICA ULTRASONOGRAFICZNA  L55</t>
  </si>
  <si>
    <t>V0049122</t>
  </si>
  <si>
    <t>W CENIE PRZEGLĄDU APARATÓW</t>
  </si>
  <si>
    <t>GŁOWICA ULTRASONOGRAFICZNA C251</t>
  </si>
  <si>
    <t>V0051702</t>
  </si>
  <si>
    <t>V0051730</t>
  </si>
  <si>
    <t>V0051701</t>
  </si>
  <si>
    <t>GŁOWICA ULTRASONOGRAFICZNA L441</t>
  </si>
  <si>
    <t>V0049801</t>
  </si>
  <si>
    <t>V0049802</t>
  </si>
  <si>
    <t>GŁOWICA ULTRASONOGRAFICZNA L55</t>
  </si>
  <si>
    <t>V0054277</t>
  </si>
  <si>
    <t>V0049123</t>
  </si>
  <si>
    <t>SONDA UST 5299</t>
  </si>
  <si>
    <t>X008 3274</t>
  </si>
  <si>
    <t>SONDA UST 5413</t>
  </si>
  <si>
    <t>X008 8859</t>
  </si>
  <si>
    <t>SONDA UST 9123</t>
  </si>
  <si>
    <t>X008 3956</t>
  </si>
  <si>
    <t>GŁOWICA  UST-9130</t>
  </si>
  <si>
    <t>204W3152</t>
  </si>
  <si>
    <t>GŁOWICA  UST-5412</t>
  </si>
  <si>
    <t>X0053755</t>
  </si>
  <si>
    <t xml:space="preserve">naprawa/roboczogodzina wraz z dojazdem </t>
  </si>
  <si>
    <t>4h/aparat</t>
  </si>
  <si>
    <t xml:space="preserve">diagnostyka  wraz z dojazdem </t>
  </si>
  <si>
    <t>WYCIĄG RADIOCHEMICZNY - komora z laminarnym przepływem powietrza</t>
  </si>
  <si>
    <t>KOMORA LAMINARNA DO PRZYGOTOWYWANIA LEKUCYTOTOKSYCZNEGO</t>
  </si>
  <si>
    <t>KOMORA LAMINARNA DO PRZYGOTOWYWANIA ŻYWIENIA</t>
  </si>
  <si>
    <t>KOMORA LAMINARNA DO ROBIENIE KROPLI DO OCZU</t>
  </si>
  <si>
    <t>KOMORA LAMINARNA KOJAIR TECH OY FINLANDIA</t>
  </si>
  <si>
    <t>diagnostyka</t>
  </si>
  <si>
    <t xml:space="preserve">roboczogodzina </t>
  </si>
  <si>
    <t xml:space="preserve">koszt dojazdu </t>
  </si>
  <si>
    <t>APARAT DO ELEKTROTERAPII I TERAPII ULTRADZWIĘKOWEJ MIXING 2</t>
  </si>
  <si>
    <t>09/3M3396</t>
  </si>
  <si>
    <t>APARAT DO ELEKTROTERAPII I TERAPII ULTRARZWIĘKOWEJ MIXING 2</t>
  </si>
  <si>
    <t>09/M3392</t>
  </si>
  <si>
    <t>LASER BIOSTYMULACYJNY TERAPUS 2</t>
  </si>
  <si>
    <t>2389</t>
  </si>
  <si>
    <t>STÓŁ DO CZYNNEJ PIONIZACJI</t>
  </si>
  <si>
    <t>0025</t>
  </si>
  <si>
    <t>APARAT DO TERAPII I DIATERMII MIKROFALOWEJ AUTOTHERM</t>
  </si>
  <si>
    <t>15XSU106</t>
  </si>
  <si>
    <t>ELEKTRYCZNY ROTOR DO ĆWICZEŃ MOTOMED VIVA</t>
  </si>
  <si>
    <t>S47VMZ-72</t>
  </si>
  <si>
    <t>APARAT DO ELEKTROTERAPII- FIRING</t>
  </si>
  <si>
    <t>06/7F002265</t>
  </si>
  <si>
    <t>APARAT DO TERAPII POLEM MAGNETYCZNYM MG WAVE</t>
  </si>
  <si>
    <t>06/7W01206</t>
  </si>
  <si>
    <t>36XSW163</t>
  </si>
  <si>
    <t>APARAT DO TERAPII I DIATERMII MIKROFALOWEJ MW300</t>
  </si>
  <si>
    <t>06/ST991074</t>
  </si>
  <si>
    <t>07/7F002387</t>
  </si>
  <si>
    <t>LASER ZE SKANEREM TR1 HP</t>
  </si>
  <si>
    <t>T03234</t>
  </si>
  <si>
    <t>APARAT DO TERAPII ULTRADZWIĘKOWEJ I ELEKTROTERAPII MIXING 2 EVO</t>
  </si>
  <si>
    <t>1312/037</t>
  </si>
  <si>
    <t>3M0165</t>
  </si>
  <si>
    <t>APARAT DO TERAPII ULTRADZWIĘKOWEJ US13 EVO</t>
  </si>
  <si>
    <t>us2462</t>
  </si>
  <si>
    <t>APARAT DO MAGNETOTERAPII CYBORG MAG</t>
  </si>
  <si>
    <t>C020102/C01073</t>
  </si>
  <si>
    <t>PLATFORMA DO ANALIZY CHODU Zebris FDM 1.5</t>
  </si>
  <si>
    <t>18915043</t>
  </si>
  <si>
    <t>WANNA DO HYDROTERAPII MAGELLAN s.12</t>
  </si>
  <si>
    <t>H/1208/0318</t>
  </si>
  <si>
    <t>WANNA DO MASAŻU PODWODNEGO ALMAGRO BASIC</t>
  </si>
  <si>
    <t>H/1208/0314</t>
  </si>
  <si>
    <t>WANNA DO HYDROTERAPII MAGELLAN, s 13</t>
  </si>
  <si>
    <t>H/1208/0316</t>
  </si>
  <si>
    <t>WANNA DO HYDROTERAPII MAGELLAN, s 18</t>
  </si>
  <si>
    <t>H/1208/0315</t>
  </si>
  <si>
    <t>WANNA DO HYDROTERAPII MAGELLAN, s 11</t>
  </si>
  <si>
    <t>H/1208/0317</t>
  </si>
  <si>
    <t>WANNA DO MASAŻU WIROWEGO KOŃCZYN DOLNYCH - PIZARRO( płaszczowy)</t>
  </si>
  <si>
    <t>H/1208/0321</t>
  </si>
  <si>
    <t>KATEDRA BICZY SZKOCKICH - CORDOBA/P</t>
  </si>
  <si>
    <t>H/1208/0325</t>
  </si>
  <si>
    <t>NATRYSK PŁASZCZOWY Z TERMOMIESZALNIKIEM T-Np.E</t>
  </si>
  <si>
    <t>H/1208/0324</t>
  </si>
  <si>
    <t>WANNA DO KĄPIELI WIROWEJ KOŃCZYN DOLNYCH - PIZARRO s.18</t>
  </si>
  <si>
    <t>H/1208/0322</t>
  </si>
  <si>
    <t>WIRÓWKA DO KĄPIELI KOŃCZYN GÓRNYCH Castillo</t>
  </si>
  <si>
    <t>H/1208/0428</t>
  </si>
  <si>
    <t>WANNA CZTEROKOMOROWA DO KĄPIELI NAPRZEMIENNYCH - TASMAN/N</t>
  </si>
  <si>
    <t>H/1208/0320</t>
  </si>
  <si>
    <t>WANNA CZTEROKOMOROWA DO KĄPIELI WODNO-ELEKTRYCZNYCH TASMAN/E</t>
  </si>
  <si>
    <t>H/1208/0319</t>
  </si>
  <si>
    <t>SATURATOR CO2</t>
  </si>
  <si>
    <t>H/1208/0313</t>
  </si>
  <si>
    <t>APARAT DO TERAPII UCISKOWEJ LYMPHA TRON DL1200L</t>
  </si>
  <si>
    <t>1200013</t>
  </si>
  <si>
    <t>APARAT DO TERAPII ULTRADŹWIĘKOWEJ I ELEKTROTERAPII MIXING 2 EVO</t>
  </si>
  <si>
    <t>M4539</t>
  </si>
  <si>
    <t>FOTEL DO ĆWICZEŃ OPOROWYCH AMETYST</t>
  </si>
  <si>
    <t>K/1211/05010</t>
  </si>
  <si>
    <t>FIRING EVO STYMULATOR DWUKANAŁOWY</t>
  </si>
  <si>
    <t>F7459</t>
  </si>
  <si>
    <t>CYBORG LASER P.K.1064/ cyborg mag</t>
  </si>
  <si>
    <t>CL03154 (CL0378 stary nr przed wymianą)</t>
  </si>
  <si>
    <t>HAND TUTOR - APARAT DO TERAPII RĘKI</t>
  </si>
  <si>
    <t>A013000177</t>
  </si>
  <si>
    <t>FIRING EVO</t>
  </si>
  <si>
    <t>F8540</t>
  </si>
  <si>
    <t>F9195</t>
  </si>
  <si>
    <t>FANGO RW 43 E (MIESZALNIK MASY PARAFINOWEJ)</t>
  </si>
  <si>
    <t>124.201.0812.21</t>
  </si>
  <si>
    <t>SZAFA TERMICZNA WS 14-6043F</t>
  </si>
  <si>
    <t>124.33.0812.39</t>
  </si>
  <si>
    <t>AZURYT -STÓŁ DO PIONIZACYJNY Z ELEKTRYCZNĄ ZMIANĄ KĄTA</t>
  </si>
  <si>
    <t>AZURYT - STÓL DO PIONIZACYJNY Z ELEKTR. ZMIAN. KĄTA</t>
  </si>
  <si>
    <t>STÓŁ DO PIONIZACJI Z ELEKTYCZNĄ ZMIANĄ KĄTA AZURYT-1</t>
  </si>
  <si>
    <t>K/1801/0016</t>
  </si>
  <si>
    <t xml:space="preserve">RAZEM PRZEGLĄDY: </t>
  </si>
  <si>
    <t>dignostyka - szt</t>
  </si>
  <si>
    <t>STRZYKAWKA AUTOMATYCZNA MEDRAD MARK V PROVIS</t>
  </si>
  <si>
    <t>STRZYKAWKA AUTOMATYCZNA MEDRAD MARK V+ PEDESTAL</t>
  </si>
  <si>
    <t>91456 GŁOWICA 20439</t>
  </si>
  <si>
    <t xml:space="preserve">Naprawy - roboczogodzina </t>
  </si>
  <si>
    <t>5h/strzykawka</t>
  </si>
  <si>
    <t xml:space="preserve">DIAGNOSTYKA </t>
  </si>
  <si>
    <t xml:space="preserve">2/strzykawka </t>
  </si>
  <si>
    <t>MORCELATOR STORZ</t>
  </si>
  <si>
    <t>PU3349</t>
  </si>
  <si>
    <t xml:space="preserve">Zadanie 40. Przeglądy Kapnografu do monitorowania przezskórnego PCO2 TCM5 FLEX  </t>
  </si>
  <si>
    <t xml:space="preserve">Zadanie 41 Przeglądy ultrasonografu okulistycznego z projekcją A,B, UBM, Lasera YAG SELECTOR DEUX/LIGHTLAS 532, oraz Biometru optycznego TOMEY 2000  </t>
  </si>
  <si>
    <t xml:space="preserve">Zadanie 42. Przeglądy rejestratorów EKG SILICONBEAT 12 BLUE, zestawu do wykonywania próby wysiłkowej z bieżnią MEDEA, oraz systemu holterowskiego z rejestratorami EKG </t>
  </si>
  <si>
    <t xml:space="preserve">Zadanie 43. Przeglądy lasera diodowego z morcelatorem   </t>
  </si>
  <si>
    <t xml:space="preserve">Zadanie 44. Przeglądy rejestratorów ciśnienia WATCH BP03 ABPM i BP03 AFIB  </t>
  </si>
  <si>
    <t xml:space="preserve">Zadanie 45. Przeglądy monitora rzutu serca metoda nieinwazyjną EV1000 i jednostki pompujacej podłączonej do monitora EV1000 </t>
  </si>
  <si>
    <t xml:space="preserve">Zadanie46. Przeglądy Laser SPHINKS JR, Laser tulowy do chirurgii urologicznej REVOLIX/MON, Laser chirurgiczny CO2 DS.-30Cz wyposażeniem  </t>
  </si>
  <si>
    <t xml:space="preserve">Zadanie 47. Przeglądy tympanometru Otoflex 100 i audiometru Astera   </t>
  </si>
  <si>
    <t xml:space="preserve">Zadanie 48. Przeglądy i naprawy mikroskopów operacyjnych: UNIVERSA 300, HI-R 700, HI-R 900, HI-R 1000  </t>
  </si>
  <si>
    <t xml:space="preserve">Zadanie 49. Przeglądy i naprawy Ultrasonografów: MINDRAY M7, SAMSUNG R7 z sonda dorektalna i liniową, SAMSUNG z trzema glowicami A30  </t>
  </si>
  <si>
    <t xml:space="preserve">Zadanie 50. Przeglądy i naprawy USG: HITACHI ALOKA ARIETTA S60 BLCK, Arietta V70A, ALOKA 7z endoskopem USG MAJ-1597, ALOKA SSD PROSOUND ALPHA 6 3D , oraz echokardiografu ALOKA 6 I ALOKA ALFA 7CV  </t>
  </si>
  <si>
    <t xml:space="preserve">Zadanie 53. Przeglądy i naprawy strzykawki automatycznej MEDRAD MARK V PROVIS oraz MEDRAD MARK V + PEDESTAL  </t>
  </si>
  <si>
    <r>
      <rPr>
        <b/>
        <sz val="12"/>
        <color theme="1"/>
        <rFont val="Arial Narrow"/>
        <family val="2"/>
        <charset val="238"/>
      </rPr>
      <t>Zadanie 52</t>
    </r>
    <r>
      <rPr>
        <b/>
        <sz val="10"/>
        <color theme="1"/>
        <rFont val="Arial Narrow"/>
        <family val="2"/>
        <charset val="238"/>
      </rPr>
      <t xml:space="preserve">. Przeglądy i naprawy aparatów: do terapii ultradźwiekowej Mixing 2, do terapii i diatermii mikrofalowej,  autothem do elektroterapii - FIRING, do terapii polem magnetycznym  MF WAVE, do terapii ultradźwiekowej US13 EVO, do magnetoterapii CYBORG MAGlasera ze skanerem TR1 HP,  lasera biostymulacyjnego terapus 2, stół do czynnej pionizacji, elektrycznego rotora ćwiczęń elektryczny rotor do ćwiczeń MOTOMED VIVA, platformy do analizy chodu Zebris FDM 1.5, wanny do hydromasazu MAGELLAN, wanny do masażu podwodnego ALMAGRO BASIC, wanny do masażu wirowego kończyn dolnych - PIZARRO, katedry biczy szkockich-CORDOBA, natrysku płaszczowego z termomieszalnkiem, wanny do kapieli kończyn górnych Castillo, wanny czterokomorowa do kąpieli naprzemiennych-TASMANN, saturatora CO2, aparatu do terpapii uciskowej LYMPHA TRON DL1200L, fotela do ćwiczęń oporowych AMETYST, FIRING EVO-stymulatora dwukanałowego, lasera CYBORG, aparatu do terapii ręki HAND TOUR, FANGO RW43 E, szafy termicznej WS 14-6043F, stołów do pionizacji-AZURYT  </t>
    </r>
  </si>
  <si>
    <t>Zadanie 54. Przeglądy morcelatora</t>
  </si>
  <si>
    <t xml:space="preserve">Zadanie 51. Przeglądy i naprawy wyciągu radiochemicznego, komory laminarnej do przygotowywania lekucytotoksycznego, komory laminarnej do przygotowywania żywienia, komory laminarnej do robienia kropli do oczu oraz komór laminarnych Tech Oy Finlandia  </t>
  </si>
  <si>
    <t xml:space="preserve">podpis elektroniczny Wykonawcy </t>
  </si>
  <si>
    <t>REJESTRATOR CIŚNIENIA WATCH BP03</t>
  </si>
  <si>
    <t>RTG mobilny: Mobile Diagnost w DR Philips</t>
  </si>
  <si>
    <t>SZCZEGÓŁOWY FORMULARZ CENOWY   ZADAŃ  1-54</t>
  </si>
  <si>
    <t xml:space="preserve">Wartość zadania </t>
  </si>
  <si>
    <t>Wartość zadania:</t>
  </si>
  <si>
    <t xml:space="preserve">Wykonawca może przedstawić Szczegółowy Formularz Cenowy tylko w zadaniach  które  oferuje.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</si>
</sst>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8" formatCode="#,##0.00\ &quot;zł&quot;;[Red]\-#,##0.00\ &quot;zł&quot;"/>
    <numFmt numFmtId="44" formatCode="_-* #,##0.00\ &quot;zł&quot;_-;\-* #,##0.00\ &quot;zł&quot;_-;_-* &quot;-&quot;??\ &quot;zł&quot;_-;_-@_-"/>
    <numFmt numFmtId="164" formatCode="#,##0.00\ &quot;zł&quot;"/>
  </numFmts>
  <fonts count="29">
    <font>
      <sz val="11"/>
      <color indexed="8"/>
      <name val="Calibri"/>
      <family val="2"/>
      <charset val="238"/>
    </font>
    <font>
      <sz val="11"/>
      <color indexed="8"/>
      <name val="Calibri"/>
      <family val="2"/>
      <charset val="238"/>
    </font>
    <font>
      <b/>
      <sz val="11"/>
      <color rgb="FF000000"/>
      <name val="Arial Narrow"/>
      <family val="2"/>
      <charset val="238"/>
    </font>
    <font>
      <b/>
      <sz val="11"/>
      <color indexed="8"/>
      <name val="Arial Narrow"/>
      <family val="2"/>
      <charset val="238"/>
    </font>
    <font>
      <b/>
      <sz val="11"/>
      <color indexed="8"/>
      <name val="Calibri"/>
      <family val="2"/>
      <charset val="238"/>
    </font>
    <font>
      <sz val="11"/>
      <color theme="1"/>
      <name val="Arial Narrow"/>
      <family val="2"/>
      <charset val="238"/>
    </font>
    <font>
      <sz val="11"/>
      <color indexed="8"/>
      <name val="Arial Narrow"/>
      <family val="2"/>
      <charset val="238"/>
    </font>
    <font>
      <sz val="11"/>
      <color rgb="FF000000"/>
      <name val="Calibri"/>
      <family val="2"/>
      <charset val="238"/>
    </font>
    <font>
      <b/>
      <sz val="11"/>
      <color rgb="FF000000"/>
      <name val="Calibri"/>
      <family val="2"/>
      <charset val="238"/>
    </font>
    <font>
      <sz val="11"/>
      <name val="Czcionka tekstu podstawowego"/>
      <family val="2"/>
      <charset val="238"/>
    </font>
    <font>
      <sz val="11"/>
      <color theme="1"/>
      <name val="Calibri"/>
      <family val="2"/>
      <charset val="238"/>
    </font>
    <font>
      <b/>
      <sz val="12"/>
      <color indexed="8"/>
      <name val="Calibri"/>
      <family val="2"/>
      <charset val="238"/>
    </font>
    <font>
      <b/>
      <sz val="12"/>
      <color theme="1"/>
      <name val="Calibri"/>
      <family val="2"/>
      <charset val="238"/>
      <scheme val="minor"/>
    </font>
    <font>
      <b/>
      <sz val="12"/>
      <color indexed="8"/>
      <name val="Calibri"/>
      <family val="2"/>
      <charset val="238"/>
      <scheme val="minor"/>
    </font>
    <font>
      <b/>
      <sz val="14"/>
      <color indexed="8"/>
      <name val="Calibri"/>
      <family val="2"/>
      <charset val="238"/>
    </font>
    <font>
      <b/>
      <i/>
      <sz val="12"/>
      <color indexed="8"/>
      <name val="Calibri"/>
      <family val="2"/>
      <charset val="238"/>
    </font>
    <font>
      <b/>
      <sz val="11"/>
      <color theme="1"/>
      <name val="Arial Narrow"/>
      <family val="2"/>
      <charset val="238"/>
    </font>
    <font>
      <sz val="11"/>
      <color rgb="FF000000"/>
      <name val="Arial Narrow"/>
      <family val="2"/>
      <charset val="238"/>
    </font>
    <font>
      <sz val="11"/>
      <color indexed="8"/>
      <name val="Czcionka tekstu podstawowego"/>
      <family val="2"/>
      <charset val="238"/>
    </font>
    <font>
      <b/>
      <sz val="12"/>
      <color theme="1"/>
      <name val="Arial Narrow"/>
      <family val="2"/>
      <charset val="238"/>
    </font>
    <font>
      <b/>
      <sz val="10"/>
      <color theme="1"/>
      <name val="Arial Narrow"/>
      <family val="2"/>
      <charset val="238"/>
    </font>
    <font>
      <b/>
      <sz val="10"/>
      <color indexed="8"/>
      <name val="Arial Narrow"/>
      <family val="2"/>
      <charset val="238"/>
    </font>
    <font>
      <sz val="10"/>
      <color indexed="8"/>
      <name val="Calibri"/>
      <family val="2"/>
      <charset val="238"/>
    </font>
    <font>
      <b/>
      <sz val="9"/>
      <color indexed="8"/>
      <name val="Arial Narrow"/>
      <family val="2"/>
      <charset val="238"/>
    </font>
    <font>
      <sz val="9"/>
      <color indexed="8"/>
      <name val="Calibri"/>
      <family val="2"/>
      <charset val="238"/>
    </font>
    <font>
      <sz val="9"/>
      <color rgb="FF000000"/>
      <name val="Arial Narrow"/>
      <family val="2"/>
      <charset val="238"/>
    </font>
    <font>
      <b/>
      <sz val="9"/>
      <color rgb="FF000000"/>
      <name val="Arial Narrow"/>
      <family val="2"/>
      <charset val="238"/>
    </font>
    <font>
      <i/>
      <sz val="11"/>
      <color indexed="8"/>
      <name val="Calibri"/>
      <family val="2"/>
      <charset val="238"/>
    </font>
    <font>
      <b/>
      <i/>
      <sz val="11"/>
      <color indexed="8"/>
      <name val="Calibri"/>
      <family val="2"/>
      <charset val="238"/>
    </font>
  </fonts>
  <fills count="5">
    <fill>
      <patternFill patternType="none"/>
    </fill>
    <fill>
      <patternFill patternType="gray125"/>
    </fill>
    <fill>
      <patternFill patternType="solid">
        <fgColor theme="8" tint="0.59999389629810485"/>
        <bgColor indexed="64"/>
      </patternFill>
    </fill>
    <fill>
      <patternFill patternType="solid">
        <fgColor theme="0" tint="-0.249977111117893"/>
        <bgColor indexed="64"/>
      </patternFill>
    </fill>
    <fill>
      <patternFill patternType="solid">
        <fgColor theme="0"/>
        <bgColor indexed="64"/>
      </patternFill>
    </fill>
  </fills>
  <borders count="18">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theme="4" tint="0.39997558519241921"/>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auto="1"/>
      </left>
      <right/>
      <top/>
      <bottom style="thin">
        <color auto="1"/>
      </bottom>
      <diagonal/>
    </border>
    <border>
      <left/>
      <right/>
      <top style="thin">
        <color auto="1"/>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9" fontId="18" fillId="0" borderId="0" applyFont="0" applyFill="0" applyBorder="0" applyAlignment="0" applyProtection="0"/>
  </cellStyleXfs>
  <cellXfs count="315">
    <xf numFmtId="0" fontId="0" fillId="0" borderId="0" xfId="0"/>
    <xf numFmtId="0" fontId="2" fillId="2" borderId="2" xfId="0" applyFont="1" applyFill="1" applyBorder="1" applyAlignment="1">
      <alignment horizontal="center" vertical="center" wrapText="1"/>
    </xf>
    <xf numFmtId="44" fontId="2" fillId="2" borderId="2" xfId="0" applyNumberFormat="1" applyFont="1" applyFill="1" applyBorder="1" applyAlignment="1">
      <alignment horizontal="center" vertical="center" wrapText="1"/>
    </xf>
    <xf numFmtId="9" fontId="2" fillId="2" borderId="2" xfId="2" applyFont="1" applyFill="1" applyBorder="1" applyAlignment="1">
      <alignment horizontal="center" vertical="center" wrapText="1"/>
    </xf>
    <xf numFmtId="44" fontId="3" fillId="2" borderId="2" xfId="0" applyNumberFormat="1" applyFont="1" applyFill="1" applyBorder="1" applyAlignment="1">
      <alignment horizontal="center" vertical="center" wrapText="1"/>
    </xf>
    <xf numFmtId="0" fontId="0" fillId="0" borderId="2" xfId="0" applyBorder="1" applyAlignment="1">
      <alignment horizontal="center" vertical="center" wrapText="1"/>
    </xf>
    <xf numFmtId="44" fontId="0" fillId="0" borderId="2" xfId="1" applyFont="1" applyBorder="1" applyAlignment="1">
      <alignment horizontal="center" vertical="center" wrapText="1"/>
    </xf>
    <xf numFmtId="9" fontId="0" fillId="0" borderId="2" xfId="2" applyFont="1" applyBorder="1" applyAlignment="1">
      <alignment horizontal="center" vertical="center" wrapText="1"/>
    </xf>
    <xf numFmtId="44" fontId="0" fillId="0" borderId="2" xfId="0" applyNumberFormat="1" applyBorder="1" applyAlignment="1">
      <alignment horizontal="center" vertical="center" wrapText="1"/>
    </xf>
    <xf numFmtId="44" fontId="0" fillId="0" borderId="2" xfId="0" applyNumberFormat="1" applyBorder="1" applyAlignment="1">
      <alignment horizontal="center" vertical="center"/>
    </xf>
    <xf numFmtId="0" fontId="4" fillId="0" borderId="1" xfId="0" applyFont="1" applyBorder="1" applyAlignment="1">
      <alignment horizontal="right" vertical="center"/>
    </xf>
    <xf numFmtId="44" fontId="0" fillId="0" borderId="1" xfId="0" applyNumberFormat="1" applyBorder="1" applyAlignment="1">
      <alignment horizontal="center" vertical="center"/>
    </xf>
    <xf numFmtId="0" fontId="0" fillId="0" borderId="2" xfId="0" applyBorder="1" applyAlignment="1">
      <alignment horizontal="center" vertical="center"/>
    </xf>
    <xf numFmtId="44" fontId="0" fillId="0" borderId="2" xfId="1" applyFont="1" applyBorder="1" applyAlignment="1">
      <alignment horizontal="center" vertical="center"/>
    </xf>
    <xf numFmtId="9" fontId="0" fillId="0" borderId="2" xfId="2" applyFont="1" applyBorder="1" applyAlignment="1">
      <alignment horizontal="center" vertical="center"/>
    </xf>
    <xf numFmtId="0" fontId="4" fillId="0" borderId="0" xfId="0" applyFont="1" applyBorder="1" applyAlignment="1">
      <alignment horizontal="right" vertical="center"/>
    </xf>
    <xf numFmtId="0" fontId="0" fillId="0" borderId="0" xfId="0" applyBorder="1" applyAlignment="1">
      <alignment horizontal="center" vertical="center"/>
    </xf>
    <xf numFmtId="0" fontId="5" fillId="0" borderId="2" xfId="0" applyFont="1" applyBorder="1" applyAlignment="1">
      <alignment horizontal="center" vertical="center" wrapText="1"/>
    </xf>
    <xf numFmtId="44" fontId="6" fillId="0" borderId="2" xfId="1" applyFont="1" applyBorder="1" applyAlignment="1">
      <alignment horizontal="center" vertical="center" wrapText="1"/>
    </xf>
    <xf numFmtId="44" fontId="0" fillId="0" borderId="2" xfId="1" applyFont="1" applyBorder="1"/>
    <xf numFmtId="0" fontId="6" fillId="0" borderId="2" xfId="0" applyFont="1" applyBorder="1" applyAlignment="1">
      <alignment horizontal="center" vertical="center" wrapText="1"/>
    </xf>
    <xf numFmtId="9" fontId="6" fillId="0" borderId="2" xfId="2" applyFont="1" applyBorder="1" applyAlignment="1">
      <alignment horizontal="center" vertical="center" wrapText="1"/>
    </xf>
    <xf numFmtId="44" fontId="0" fillId="0" borderId="1" xfId="1" applyFont="1" applyBorder="1" applyAlignment="1">
      <alignment horizontal="center" vertical="center" wrapText="1"/>
    </xf>
    <xf numFmtId="44" fontId="0" fillId="0" borderId="1" xfId="1" applyFont="1" applyBorder="1" applyAlignment="1">
      <alignment horizontal="center" vertical="center"/>
    </xf>
    <xf numFmtId="44" fontId="0" fillId="0" borderId="2" xfId="0" applyNumberFormat="1" applyBorder="1"/>
    <xf numFmtId="0" fontId="0" fillId="0" borderId="1" xfId="0" applyBorder="1" applyAlignment="1">
      <alignment horizontal="center" vertical="center"/>
    </xf>
    <xf numFmtId="44" fontId="6" fillId="0" borderId="2" xfId="0" applyNumberFormat="1" applyFont="1" applyFill="1" applyBorder="1" applyAlignment="1">
      <alignment horizontal="center" vertical="center" wrapText="1"/>
    </xf>
    <xf numFmtId="44" fontId="0" fillId="0" borderId="2" xfId="1" applyFont="1" applyBorder="1" applyAlignment="1">
      <alignment horizontal="center"/>
    </xf>
    <xf numFmtId="0" fontId="4" fillId="0" borderId="1" xfId="0" applyFont="1" applyBorder="1" applyAlignment="1">
      <alignment horizontal="right"/>
    </xf>
    <xf numFmtId="44" fontId="0" fillId="0" borderId="1" xfId="1" applyFont="1" applyBorder="1" applyAlignment="1">
      <alignment horizontal="center"/>
    </xf>
    <xf numFmtId="0" fontId="4" fillId="0" borderId="4" xfId="0" applyFont="1" applyBorder="1" applyAlignment="1">
      <alignment horizontal="right" vertical="center"/>
    </xf>
    <xf numFmtId="44" fontId="0" fillId="0" borderId="4" xfId="1" applyFont="1" applyBorder="1" applyAlignment="1">
      <alignment horizontal="center" vertical="center"/>
    </xf>
    <xf numFmtId="44" fontId="0" fillId="0" borderId="0" xfId="1" applyFont="1" applyBorder="1" applyAlignment="1">
      <alignment horizontal="center" vertical="center"/>
    </xf>
    <xf numFmtId="0" fontId="0" fillId="0" borderId="2" xfId="0" applyFill="1" applyBorder="1" applyAlignment="1">
      <alignment horizontal="center" vertical="center" wrapText="1"/>
    </xf>
    <xf numFmtId="0" fontId="0" fillId="0" borderId="2" xfId="0" applyFill="1" applyBorder="1" applyAlignment="1">
      <alignment horizontal="center" vertical="center"/>
    </xf>
    <xf numFmtId="0" fontId="4" fillId="0" borderId="4" xfId="0" applyFont="1" applyBorder="1" applyAlignment="1">
      <alignment horizontal="right"/>
    </xf>
    <xf numFmtId="44" fontId="0" fillId="0" borderId="4" xfId="1" applyFont="1" applyBorder="1" applyAlignment="1">
      <alignment horizontal="center"/>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8" fillId="3" borderId="4" xfId="0" applyFont="1" applyFill="1" applyBorder="1" applyAlignment="1">
      <alignment horizontal="center" vertical="center" wrapText="1"/>
    </xf>
    <xf numFmtId="44" fontId="8" fillId="3" borderId="4" xfId="0" applyNumberFormat="1" applyFont="1" applyFill="1" applyBorder="1" applyAlignment="1">
      <alignment horizontal="center" vertical="center" wrapText="1"/>
    </xf>
    <xf numFmtId="9" fontId="8" fillId="3" borderId="4" xfId="2" applyFont="1" applyFill="1" applyBorder="1" applyAlignment="1">
      <alignment horizontal="center" vertical="center" wrapText="1"/>
    </xf>
    <xf numFmtId="0" fontId="8" fillId="3" borderId="5" xfId="0" applyFont="1" applyFill="1" applyBorder="1" applyAlignment="1">
      <alignment horizontal="center" vertical="center" wrapText="1"/>
    </xf>
    <xf numFmtId="44" fontId="4" fillId="3" borderId="2" xfId="0" applyNumberFormat="1" applyFont="1" applyFill="1" applyBorder="1" applyAlignment="1">
      <alignment horizontal="center" vertical="center" wrapText="1"/>
    </xf>
    <xf numFmtId="44" fontId="7" fillId="0" borderId="4" xfId="0" applyNumberFormat="1" applyFont="1" applyFill="1" applyBorder="1" applyAlignment="1">
      <alignment horizontal="center" vertical="center" wrapText="1"/>
    </xf>
    <xf numFmtId="0" fontId="7" fillId="0" borderId="5" xfId="0" applyFont="1" applyFill="1" applyBorder="1" applyAlignment="1">
      <alignment horizontal="center" vertical="center" wrapText="1"/>
    </xf>
    <xf numFmtId="44" fontId="0" fillId="0" borderId="2" xfId="0" applyNumberFormat="1" applyFont="1" applyFill="1" applyBorder="1" applyAlignment="1">
      <alignment horizontal="center" vertical="center" wrapText="1"/>
    </xf>
    <xf numFmtId="44" fontId="7" fillId="3" borderId="4" xfId="0" applyNumberFormat="1" applyFont="1" applyFill="1" applyBorder="1" applyAlignment="1">
      <alignment horizontal="center" vertical="center" wrapText="1"/>
    </xf>
    <xf numFmtId="9" fontId="7" fillId="3" borderId="4" xfId="2" applyFont="1" applyFill="1" applyBorder="1" applyAlignment="1">
      <alignment horizontal="center" vertical="center" wrapText="1"/>
    </xf>
    <xf numFmtId="0" fontId="7" fillId="3" borderId="5" xfId="0" applyFont="1" applyFill="1" applyBorder="1" applyAlignment="1">
      <alignment horizontal="center" vertical="center" wrapText="1"/>
    </xf>
    <xf numFmtId="44" fontId="0" fillId="3" borderId="2" xfId="0" applyNumberFormat="1" applyFont="1" applyFill="1" applyBorder="1" applyAlignment="1">
      <alignment horizontal="center" vertical="center" wrapText="1"/>
    </xf>
    <xf numFmtId="0" fontId="0" fillId="0" borderId="3" xfId="0" applyFont="1" applyBorder="1" applyAlignment="1">
      <alignment horizontal="center" vertical="center"/>
    </xf>
    <xf numFmtId="0" fontId="4" fillId="0" borderId="4" xfId="0" applyFont="1" applyBorder="1" applyAlignment="1">
      <alignment vertical="center"/>
    </xf>
    <xf numFmtId="44" fontId="0" fillId="0" borderId="4" xfId="1" applyFont="1" applyBorder="1" applyAlignment="1">
      <alignment vertical="center"/>
    </xf>
    <xf numFmtId="9" fontId="0" fillId="0" borderId="4" xfId="2" applyFont="1" applyBorder="1" applyAlignment="1">
      <alignment horizontal="center" vertical="center"/>
    </xf>
    <xf numFmtId="0" fontId="0" fillId="0" borderId="2" xfId="0" applyFont="1" applyBorder="1" applyAlignment="1">
      <alignment horizontal="center" vertical="center"/>
    </xf>
    <xf numFmtId="44" fontId="0" fillId="0" borderId="2" xfId="1" applyFont="1" applyBorder="1" applyAlignment="1">
      <alignment vertical="center"/>
    </xf>
    <xf numFmtId="44" fontId="0" fillId="0" borderId="2" xfId="0" applyNumberFormat="1" applyFont="1" applyBorder="1" applyAlignment="1">
      <alignment horizontal="center" vertical="center"/>
    </xf>
    <xf numFmtId="44" fontId="0" fillId="0" borderId="1" xfId="0" applyNumberFormat="1" applyFont="1" applyBorder="1" applyAlignment="1">
      <alignment horizontal="center" vertical="center"/>
    </xf>
    <xf numFmtId="44" fontId="0" fillId="0" borderId="4" xfId="0" applyNumberFormat="1" applyFont="1" applyBorder="1" applyAlignment="1">
      <alignment horizontal="center" vertical="center"/>
    </xf>
    <xf numFmtId="44" fontId="0" fillId="0" borderId="4" xfId="0" applyNumberFormat="1" applyBorder="1" applyAlignment="1">
      <alignment horizontal="center" vertical="center"/>
    </xf>
    <xf numFmtId="0" fontId="5" fillId="0" borderId="9" xfId="0" applyFont="1" applyBorder="1" applyAlignment="1">
      <alignment horizontal="center" vertical="center" wrapText="1"/>
    </xf>
    <xf numFmtId="0" fontId="5" fillId="0" borderId="2" xfId="0" applyFont="1" applyBorder="1" applyAlignment="1">
      <alignment vertical="center" wrapText="1"/>
    </xf>
    <xf numFmtId="44" fontId="5" fillId="0" borderId="2" xfId="1" applyFont="1" applyBorder="1" applyAlignment="1">
      <alignment horizontal="center" vertical="center" wrapText="1"/>
    </xf>
    <xf numFmtId="9" fontId="5" fillId="0" borderId="2" xfId="2" applyFont="1" applyBorder="1" applyAlignment="1">
      <alignment horizontal="center" vertical="center" wrapText="1"/>
    </xf>
    <xf numFmtId="44" fontId="5" fillId="0" borderId="2" xfId="1" applyFont="1" applyBorder="1" applyAlignment="1">
      <alignment vertical="center" wrapText="1"/>
    </xf>
    <xf numFmtId="0" fontId="0" fillId="0" borderId="3" xfId="0" applyBorder="1" applyAlignment="1">
      <alignment horizontal="center" vertical="center"/>
    </xf>
    <xf numFmtId="0" fontId="0" fillId="0" borderId="4" xfId="0" applyBorder="1" applyAlignment="1">
      <alignment horizontal="center" vertical="center"/>
    </xf>
    <xf numFmtId="44" fontId="0" fillId="3" borderId="4" xfId="1" applyFont="1" applyFill="1" applyBorder="1" applyAlignment="1">
      <alignment horizontal="center" vertical="center"/>
    </xf>
    <xf numFmtId="9" fontId="0" fillId="3" borderId="2" xfId="2" applyFont="1" applyFill="1" applyBorder="1" applyAlignment="1">
      <alignment horizontal="center" vertical="center"/>
    </xf>
    <xf numFmtId="44" fontId="0" fillId="3" borderId="2" xfId="1" applyFont="1" applyFill="1" applyBorder="1" applyAlignment="1">
      <alignment horizontal="center" vertical="center"/>
    </xf>
    <xf numFmtId="0" fontId="0" fillId="3" borderId="5" xfId="0" applyFill="1" applyBorder="1" applyAlignment="1">
      <alignment horizontal="center" vertical="center"/>
    </xf>
    <xf numFmtId="0" fontId="4" fillId="0" borderId="0" xfId="0" applyFont="1" applyBorder="1" applyAlignment="1">
      <alignment horizontal="right"/>
    </xf>
    <xf numFmtId="44" fontId="0" fillId="0" borderId="0" xfId="0" applyNumberFormat="1" applyBorder="1" applyAlignment="1">
      <alignment horizontal="center"/>
    </xf>
    <xf numFmtId="164" fontId="0" fillId="0" borderId="2" xfId="1" applyNumberFormat="1" applyFont="1" applyFill="1" applyBorder="1" applyAlignment="1">
      <alignment horizontal="center" vertical="center"/>
    </xf>
    <xf numFmtId="9" fontId="0" fillId="0" borderId="2" xfId="2" applyFont="1" applyFill="1" applyBorder="1" applyAlignment="1">
      <alignment horizontal="center" vertical="center"/>
    </xf>
    <xf numFmtId="44" fontId="0" fillId="0" borderId="2" xfId="1" applyFont="1" applyFill="1" applyBorder="1" applyAlignment="1">
      <alignment horizontal="center" vertical="center"/>
    </xf>
    <xf numFmtId="164" fontId="0" fillId="0" borderId="2" xfId="0" applyNumberFormat="1" applyBorder="1"/>
    <xf numFmtId="44" fontId="0" fillId="0" borderId="2" xfId="1" applyFont="1" applyFill="1" applyBorder="1"/>
    <xf numFmtId="0" fontId="9" fillId="0" borderId="2" xfId="0" applyFont="1" applyFill="1" applyBorder="1" applyAlignment="1">
      <alignment horizontal="center" vertical="center"/>
    </xf>
    <xf numFmtId="164" fontId="0" fillId="0" borderId="2" xfId="0" applyNumberFormat="1" applyBorder="1" applyAlignment="1">
      <alignment horizontal="center" vertical="center"/>
    </xf>
    <xf numFmtId="0" fontId="0" fillId="0" borderId="0" xfId="0" applyAlignment="1">
      <alignment horizontal="center" vertical="center"/>
    </xf>
    <xf numFmtId="0" fontId="0" fillId="0" borderId="10" xfId="0" applyFill="1" applyBorder="1" applyAlignment="1">
      <alignment horizontal="center" vertical="center"/>
    </xf>
    <xf numFmtId="164" fontId="0" fillId="0" borderId="2" xfId="0" applyNumberFormat="1" applyFill="1" applyBorder="1" applyAlignment="1">
      <alignment horizontal="center" vertical="center"/>
    </xf>
    <xf numFmtId="0" fontId="0" fillId="0" borderId="2" xfId="0" applyFont="1" applyFill="1" applyBorder="1" applyAlignment="1">
      <alignment horizontal="center" vertical="center"/>
    </xf>
    <xf numFmtId="9" fontId="0" fillId="0" borderId="11" xfId="2" applyFont="1" applyFill="1" applyBorder="1" applyAlignment="1">
      <alignment horizontal="center" vertical="center"/>
    </xf>
    <xf numFmtId="0" fontId="0" fillId="0" borderId="6" xfId="0" applyFont="1" applyFill="1" applyBorder="1" applyAlignment="1">
      <alignment horizontal="center" vertical="center"/>
    </xf>
    <xf numFmtId="0" fontId="0" fillId="0" borderId="2" xfId="0" applyFont="1" applyFill="1" applyBorder="1" applyAlignment="1">
      <alignment horizontal="center" vertical="center" wrapText="1"/>
    </xf>
    <xf numFmtId="164" fontId="0" fillId="0" borderId="0" xfId="0" applyNumberFormat="1" applyAlignment="1">
      <alignment horizontal="center" vertical="center"/>
    </xf>
    <xf numFmtId="44" fontId="0" fillId="0" borderId="0" xfId="0" applyNumberFormat="1"/>
    <xf numFmtId="0" fontId="0" fillId="0" borderId="4" xfId="0" applyBorder="1" applyAlignment="1">
      <alignment horizontal="center" vertical="center" wrapText="1"/>
    </xf>
    <xf numFmtId="0" fontId="4" fillId="0" borderId="1" xfId="0" applyFont="1" applyBorder="1" applyAlignment="1">
      <alignment horizontal="right" vertical="center" wrapText="1"/>
    </xf>
    <xf numFmtId="0" fontId="4" fillId="0" borderId="0" xfId="0" applyFont="1" applyBorder="1" applyAlignment="1">
      <alignment horizontal="right" vertical="center" wrapText="1"/>
    </xf>
    <xf numFmtId="0" fontId="4" fillId="0" borderId="1" xfId="0" applyFont="1" applyBorder="1" applyAlignment="1">
      <alignment horizontal="right" wrapText="1"/>
    </xf>
    <xf numFmtId="0" fontId="4" fillId="0" borderId="4" xfId="0" applyFont="1" applyBorder="1" applyAlignment="1">
      <alignment horizontal="right" vertical="center" wrapText="1"/>
    </xf>
    <xf numFmtId="0" fontId="4" fillId="0" borderId="4" xfId="0" applyFont="1" applyBorder="1" applyAlignment="1">
      <alignment horizontal="right" wrapText="1"/>
    </xf>
    <xf numFmtId="0" fontId="0" fillId="0" borderId="4" xfId="0" applyFont="1" applyBorder="1" applyAlignment="1">
      <alignment horizontal="center" vertical="center" wrapText="1"/>
    </xf>
    <xf numFmtId="0" fontId="0" fillId="0" borderId="2" xfId="0" applyFont="1" applyBorder="1" applyAlignment="1">
      <alignment horizontal="center" vertical="center" wrapText="1"/>
    </xf>
    <xf numFmtId="0" fontId="4" fillId="0" borderId="0" xfId="0" applyFont="1" applyBorder="1" applyAlignment="1">
      <alignment horizontal="right" wrapText="1"/>
    </xf>
    <xf numFmtId="0" fontId="0" fillId="0" borderId="0" xfId="0" applyAlignment="1">
      <alignment horizontal="center" vertical="center" wrapText="1"/>
    </xf>
    <xf numFmtId="1" fontId="0" fillId="0" borderId="2" xfId="0" applyNumberFormat="1" applyFont="1" applyFill="1" applyBorder="1" applyAlignment="1">
      <alignment horizontal="center" vertical="center" wrapText="1"/>
    </xf>
    <xf numFmtId="0" fontId="0" fillId="0" borderId="6" xfId="0" applyFont="1" applyFill="1" applyBorder="1" applyAlignment="1">
      <alignment horizontal="center" vertical="center" wrapText="1"/>
    </xf>
    <xf numFmtId="49" fontId="0" fillId="0" borderId="2" xfId="0" applyNumberFormat="1" applyFont="1" applyFill="1" applyBorder="1" applyAlignment="1">
      <alignment horizontal="center" vertical="center" wrapText="1"/>
    </xf>
    <xf numFmtId="0" fontId="10" fillId="0" borderId="2" xfId="0" applyFont="1" applyFill="1" applyBorder="1" applyAlignment="1">
      <alignment horizontal="center" vertical="center" wrapText="1"/>
    </xf>
    <xf numFmtId="0" fontId="0" fillId="0" borderId="0" xfId="0" applyAlignment="1">
      <alignment wrapText="1"/>
    </xf>
    <xf numFmtId="0" fontId="14" fillId="0" borderId="0" xfId="0" applyFont="1" applyAlignment="1">
      <alignment horizontal="center" vertical="center" wrapText="1"/>
    </xf>
    <xf numFmtId="0" fontId="5" fillId="0" borderId="0" xfId="0" applyFont="1" applyAlignment="1">
      <alignment horizontal="center" vertical="center"/>
    </xf>
    <xf numFmtId="0" fontId="5" fillId="0" borderId="2" xfId="0" applyFont="1" applyBorder="1" applyAlignment="1">
      <alignment horizontal="center" vertical="center"/>
    </xf>
    <xf numFmtId="44" fontId="16" fillId="0" borderId="2" xfId="1" applyFont="1" applyBorder="1" applyAlignment="1">
      <alignment horizontal="center" vertical="center"/>
    </xf>
    <xf numFmtId="9" fontId="5" fillId="0" borderId="2" xfId="2" applyFont="1" applyBorder="1" applyAlignment="1">
      <alignment horizontal="center" vertical="center"/>
    </xf>
    <xf numFmtId="44" fontId="5" fillId="0" borderId="2" xfId="1" applyFont="1" applyBorder="1" applyAlignment="1">
      <alignment horizontal="center" vertical="center"/>
    </xf>
    <xf numFmtId="0" fontId="2" fillId="0" borderId="0" xfId="0" applyFont="1" applyBorder="1" applyAlignment="1">
      <alignment horizontal="center" vertical="center" wrapText="1"/>
    </xf>
    <xf numFmtId="44" fontId="17" fillId="0" borderId="0" xfId="1" applyFont="1" applyBorder="1" applyAlignment="1">
      <alignment horizontal="center" vertical="center" wrapText="1"/>
    </xf>
    <xf numFmtId="0" fontId="17" fillId="0" borderId="2" xfId="0" applyFont="1" applyBorder="1" applyAlignment="1">
      <alignment horizontal="center" vertical="center" wrapText="1"/>
    </xf>
    <xf numFmtId="0" fontId="17" fillId="0" borderId="5" xfId="0" applyFont="1" applyBorder="1" applyAlignment="1">
      <alignment horizontal="center" vertical="center" wrapText="1"/>
    </xf>
    <xf numFmtId="44" fontId="2" fillId="0" borderId="2" xfId="1" applyFont="1" applyBorder="1" applyAlignment="1">
      <alignment horizontal="center" vertical="center" wrapText="1"/>
    </xf>
    <xf numFmtId="9" fontId="17" fillId="0" borderId="2" xfId="2" applyFont="1" applyBorder="1" applyAlignment="1">
      <alignment horizontal="center" vertical="center" wrapText="1"/>
    </xf>
    <xf numFmtId="8" fontId="17" fillId="0" borderId="2" xfId="0" applyNumberFormat="1" applyFont="1" applyBorder="1" applyAlignment="1">
      <alignment horizontal="center" vertical="center" wrapText="1"/>
    </xf>
    <xf numFmtId="44" fontId="17" fillId="0" borderId="2" xfId="1" applyFont="1" applyBorder="1" applyAlignment="1">
      <alignment horizontal="center" vertical="center" wrapText="1"/>
    </xf>
    <xf numFmtId="0" fontId="16" fillId="0" borderId="0" xfId="0" applyFont="1" applyBorder="1" applyAlignment="1">
      <alignment horizontal="center" vertical="center"/>
    </xf>
    <xf numFmtId="44" fontId="5" fillId="0" borderId="0" xfId="0" applyNumberFormat="1" applyFont="1" applyBorder="1" applyAlignment="1">
      <alignment horizontal="center" vertical="center"/>
    </xf>
    <xf numFmtId="9" fontId="17" fillId="0" borderId="2" xfId="0" applyNumberFormat="1" applyFont="1" applyBorder="1" applyAlignment="1">
      <alignment horizontal="center" vertical="center" wrapText="1"/>
    </xf>
    <xf numFmtId="49" fontId="17" fillId="0" borderId="2" xfId="0" applyNumberFormat="1" applyFont="1" applyBorder="1" applyAlignment="1">
      <alignment horizontal="center" vertical="center" wrapText="1"/>
    </xf>
    <xf numFmtId="0" fontId="17" fillId="0" borderId="3"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4" xfId="0" applyFont="1" applyBorder="1" applyAlignment="1">
      <alignment horizontal="center" vertical="center"/>
    </xf>
    <xf numFmtId="0" fontId="5" fillId="0" borderId="4" xfId="0" applyFont="1" applyBorder="1" applyAlignment="1">
      <alignment horizontal="center" vertical="center" wrapText="1"/>
    </xf>
    <xf numFmtId="44" fontId="16" fillId="0" borderId="2" xfId="1" applyFont="1" applyBorder="1" applyAlignment="1">
      <alignment horizontal="center" vertical="center" wrapText="1"/>
    </xf>
    <xf numFmtId="0" fontId="5" fillId="0" borderId="5" xfId="0" applyFont="1" applyBorder="1" applyAlignment="1">
      <alignment horizontal="center" vertical="center" wrapText="1"/>
    </xf>
    <xf numFmtId="0" fontId="16" fillId="0" borderId="3" xfId="0" applyFont="1" applyBorder="1" applyAlignment="1">
      <alignment horizontal="center" vertical="center"/>
    </xf>
    <xf numFmtId="0" fontId="16" fillId="0" borderId="5" xfId="0" applyFont="1" applyBorder="1" applyAlignment="1">
      <alignment horizontal="center" vertical="center"/>
    </xf>
    <xf numFmtId="164" fontId="5" fillId="0" borderId="2" xfId="0" applyNumberFormat="1" applyFont="1" applyBorder="1" applyAlignment="1">
      <alignment horizontal="center" vertical="center"/>
    </xf>
    <xf numFmtId="0" fontId="17" fillId="0" borderId="0" xfId="0" applyFont="1" applyBorder="1" applyAlignment="1">
      <alignment horizontal="center" vertical="center" wrapText="1"/>
    </xf>
    <xf numFmtId="8" fontId="2" fillId="0" borderId="0" xfId="0" applyNumberFormat="1" applyFont="1" applyBorder="1" applyAlignment="1">
      <alignment horizontal="center" vertical="center" wrapText="1"/>
    </xf>
    <xf numFmtId="9" fontId="2" fillId="0" borderId="0" xfId="2" applyFont="1" applyBorder="1" applyAlignment="1">
      <alignment horizontal="center" vertical="center" wrapText="1"/>
    </xf>
    <xf numFmtId="44" fontId="3" fillId="0" borderId="2" xfId="1" applyFont="1" applyBorder="1" applyAlignment="1">
      <alignment horizontal="center" vertical="center" wrapText="1"/>
    </xf>
    <xf numFmtId="9" fontId="6" fillId="0" borderId="2" xfId="3" applyFont="1" applyBorder="1" applyAlignment="1">
      <alignment horizontal="center" vertical="center" wrapText="1"/>
    </xf>
    <xf numFmtId="44" fontId="5" fillId="0" borderId="2" xfId="0" applyNumberFormat="1" applyFont="1" applyBorder="1" applyAlignment="1">
      <alignment horizontal="center" vertical="center"/>
    </xf>
    <xf numFmtId="8" fontId="17" fillId="0" borderId="0" xfId="1" applyNumberFormat="1" applyFont="1" applyBorder="1" applyAlignment="1">
      <alignment horizontal="center" vertical="center" wrapText="1"/>
    </xf>
    <xf numFmtId="164" fontId="5" fillId="0" borderId="0" xfId="0" applyNumberFormat="1" applyFont="1" applyBorder="1" applyAlignment="1">
      <alignment horizontal="center" vertical="center"/>
    </xf>
    <xf numFmtId="9" fontId="5" fillId="0" borderId="2" xfId="0" applyNumberFormat="1" applyFont="1" applyBorder="1" applyAlignment="1">
      <alignment horizontal="center" vertical="center" wrapText="1"/>
    </xf>
    <xf numFmtId="1" fontId="5" fillId="0" borderId="2" xfId="0" applyNumberFormat="1" applyFont="1" applyBorder="1" applyAlignment="1">
      <alignment horizontal="center" vertical="center" wrapText="1"/>
    </xf>
    <xf numFmtId="8" fontId="5" fillId="0" borderId="0" xfId="0" applyNumberFormat="1" applyFont="1" applyBorder="1" applyAlignment="1">
      <alignment horizontal="center" vertical="center"/>
    </xf>
    <xf numFmtId="8" fontId="16" fillId="0" borderId="4" xfId="0" applyNumberFormat="1" applyFont="1" applyBorder="1" applyAlignment="1">
      <alignment horizontal="center" vertical="center"/>
    </xf>
    <xf numFmtId="8" fontId="16" fillId="0" borderId="5" xfId="0" applyNumberFormat="1" applyFont="1" applyBorder="1" applyAlignment="1">
      <alignment horizontal="center" vertical="center"/>
    </xf>
    <xf numFmtId="0" fontId="17" fillId="0" borderId="2" xfId="0" applyFont="1" applyFill="1" applyBorder="1" applyAlignment="1">
      <alignment horizontal="center" vertical="center" wrapText="1"/>
    </xf>
    <xf numFmtId="44" fontId="2" fillId="0" borderId="2" xfId="1" applyFont="1" applyFill="1" applyBorder="1" applyAlignment="1">
      <alignment horizontal="center" vertical="center" wrapText="1"/>
    </xf>
    <xf numFmtId="9" fontId="17" fillId="0" borderId="2" xfId="0" applyNumberFormat="1" applyFont="1" applyFill="1" applyBorder="1" applyAlignment="1">
      <alignment horizontal="center" vertical="center" wrapText="1"/>
    </xf>
    <xf numFmtId="44" fontId="5" fillId="0" borderId="2" xfId="1" applyFont="1" applyFill="1" applyBorder="1" applyAlignment="1">
      <alignment horizontal="center" vertical="center"/>
    </xf>
    <xf numFmtId="0" fontId="17" fillId="0" borderId="3" xfId="0" applyFont="1" applyFill="1" applyBorder="1" applyAlignment="1">
      <alignment horizontal="center" vertical="center" wrapText="1"/>
    </xf>
    <xf numFmtId="44" fontId="16" fillId="0" borderId="2" xfId="1" applyFont="1" applyFill="1" applyBorder="1" applyAlignment="1">
      <alignment horizontal="center" vertical="center"/>
    </xf>
    <xf numFmtId="8" fontId="5" fillId="0" borderId="4" xfId="0" applyNumberFormat="1" applyFont="1" applyBorder="1" applyAlignment="1">
      <alignment horizontal="center" vertical="center"/>
    </xf>
    <xf numFmtId="8" fontId="5" fillId="0" borderId="5" xfId="0" applyNumberFormat="1" applyFont="1" applyBorder="1" applyAlignment="1">
      <alignment horizontal="center" vertical="center"/>
    </xf>
    <xf numFmtId="44" fontId="16" fillId="0" borderId="1" xfId="1" applyFont="1" applyBorder="1" applyAlignment="1">
      <alignment horizontal="center" vertical="center" wrapText="1"/>
    </xf>
    <xf numFmtId="44" fontId="16" fillId="0" borderId="13" xfId="1" applyFont="1" applyBorder="1" applyAlignment="1">
      <alignment horizontal="center" vertical="center" wrapText="1"/>
    </xf>
    <xf numFmtId="0" fontId="5" fillId="0" borderId="6" xfId="0" applyFont="1" applyBorder="1" applyAlignment="1">
      <alignment horizontal="center" vertical="center" wrapText="1"/>
    </xf>
    <xf numFmtId="44" fontId="16" fillId="0" borderId="6" xfId="1" applyFont="1" applyBorder="1" applyAlignment="1">
      <alignment horizontal="center" vertical="center" wrapText="1"/>
    </xf>
    <xf numFmtId="9" fontId="5" fillId="0" borderId="6" xfId="2" applyFont="1" applyBorder="1" applyAlignment="1">
      <alignment horizontal="center" vertical="center" wrapText="1"/>
    </xf>
    <xf numFmtId="44" fontId="5" fillId="0" borderId="6" xfId="1" applyFont="1" applyBorder="1" applyAlignment="1">
      <alignment horizontal="center" vertical="center" wrapText="1"/>
    </xf>
    <xf numFmtId="44" fontId="16" fillId="0" borderId="7" xfId="1" applyFont="1" applyBorder="1" applyAlignment="1">
      <alignment horizontal="center" vertical="center" wrapText="1"/>
    </xf>
    <xf numFmtId="0" fontId="16" fillId="0" borderId="0" xfId="0" applyFont="1" applyBorder="1" applyAlignment="1">
      <alignment horizontal="center" vertical="center" wrapText="1"/>
    </xf>
    <xf numFmtId="0" fontId="16" fillId="0" borderId="12" xfId="0" applyFont="1" applyBorder="1" applyAlignment="1">
      <alignment horizontal="center" vertical="center" wrapText="1"/>
    </xf>
    <xf numFmtId="44" fontId="5" fillId="0" borderId="0" xfId="0" applyNumberFormat="1" applyFont="1" applyBorder="1" applyAlignment="1">
      <alignment horizontal="center" vertical="center" wrapText="1"/>
    </xf>
    <xf numFmtId="44" fontId="16" fillId="0" borderId="2" xfId="1" applyFont="1" applyFill="1" applyBorder="1" applyAlignment="1">
      <alignment horizontal="center" vertical="center" wrapText="1"/>
    </xf>
    <xf numFmtId="0" fontId="5" fillId="0" borderId="2"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44" fontId="16" fillId="0" borderId="2" xfId="1" applyNumberFormat="1" applyFont="1" applyFill="1" applyBorder="1" applyAlignment="1">
      <alignment horizontal="center" vertical="center" wrapText="1"/>
    </xf>
    <xf numFmtId="9" fontId="5" fillId="0" borderId="2" xfId="0" applyNumberFormat="1" applyFont="1" applyFill="1" applyBorder="1" applyAlignment="1">
      <alignment horizontal="center" vertical="center" wrapText="1"/>
    </xf>
    <xf numFmtId="44" fontId="5" fillId="0" borderId="2" xfId="1" applyFont="1" applyFill="1" applyBorder="1" applyAlignment="1">
      <alignment horizontal="center" vertical="center" wrapText="1"/>
    </xf>
    <xf numFmtId="0" fontId="16" fillId="0" borderId="0" xfId="0" applyFont="1" applyFill="1" applyBorder="1" applyAlignment="1">
      <alignment horizontal="center" vertical="center"/>
    </xf>
    <xf numFmtId="0" fontId="16" fillId="0" borderId="12" xfId="0" applyFont="1" applyFill="1" applyBorder="1" applyAlignment="1">
      <alignment horizontal="center" vertical="center"/>
    </xf>
    <xf numFmtId="164" fontId="16" fillId="0" borderId="12" xfId="0" applyNumberFormat="1" applyFont="1" applyFill="1" applyBorder="1" applyAlignment="1">
      <alignment horizontal="center" vertical="center"/>
    </xf>
    <xf numFmtId="0" fontId="3" fillId="4" borderId="2" xfId="0" applyFont="1" applyFill="1" applyBorder="1" applyAlignment="1">
      <alignment horizontal="center" vertical="center" wrapText="1"/>
    </xf>
    <xf numFmtId="44" fontId="3" fillId="4" borderId="2" xfId="1" applyFont="1" applyFill="1" applyBorder="1" applyAlignment="1">
      <alignment horizontal="center" vertical="center" wrapText="1"/>
    </xf>
    <xf numFmtId="9" fontId="6" fillId="4" borderId="2" xfId="2" applyFont="1" applyFill="1" applyBorder="1" applyAlignment="1">
      <alignment horizontal="center" vertical="center" wrapText="1"/>
    </xf>
    <xf numFmtId="0" fontId="6" fillId="4" borderId="2" xfId="0" applyFont="1" applyFill="1" applyBorder="1" applyAlignment="1">
      <alignment horizontal="center" vertical="center" wrapText="1"/>
    </xf>
    <xf numFmtId="44" fontId="6" fillId="4" borderId="2" xfId="1" applyFont="1" applyFill="1" applyBorder="1" applyAlignment="1">
      <alignment horizontal="center" vertical="center" wrapText="1"/>
    </xf>
    <xf numFmtId="0" fontId="2" fillId="0" borderId="2" xfId="0" applyFont="1" applyBorder="1" applyAlignment="1">
      <alignment horizontal="center" vertical="center" wrapText="1"/>
    </xf>
    <xf numFmtId="44" fontId="2" fillId="0" borderId="2" xfId="0" applyNumberFormat="1" applyFont="1" applyBorder="1" applyAlignment="1">
      <alignment horizontal="center" vertical="center" wrapText="1"/>
    </xf>
    <xf numFmtId="0" fontId="21" fillId="2" borderId="2" xfId="0" applyFont="1" applyFill="1" applyBorder="1" applyAlignment="1">
      <alignment horizontal="center" vertical="center" wrapText="1"/>
    </xf>
    <xf numFmtId="44" fontId="21" fillId="2" borderId="2" xfId="0" applyNumberFormat="1" applyFont="1" applyFill="1" applyBorder="1" applyAlignment="1">
      <alignment horizontal="center" vertical="center" wrapText="1"/>
    </xf>
    <xf numFmtId="9" fontId="21" fillId="2" borderId="2" xfId="2" applyFont="1" applyFill="1" applyBorder="1" applyAlignment="1">
      <alignment horizontal="center" vertical="center" wrapText="1"/>
    </xf>
    <xf numFmtId="0" fontId="22" fillId="0" borderId="0" xfId="0" applyFont="1"/>
    <xf numFmtId="0" fontId="23" fillId="2" borderId="2" xfId="0" applyFont="1" applyFill="1" applyBorder="1" applyAlignment="1">
      <alignment horizontal="center" vertical="center" wrapText="1"/>
    </xf>
    <xf numFmtId="164" fontId="23" fillId="2" borderId="2" xfId="0" applyNumberFormat="1" applyFont="1" applyFill="1" applyBorder="1" applyAlignment="1">
      <alignment horizontal="center" vertical="center" wrapText="1"/>
    </xf>
    <xf numFmtId="10" fontId="23" fillId="2" borderId="2" xfId="2" applyNumberFormat="1" applyFont="1" applyFill="1" applyBorder="1" applyAlignment="1">
      <alignment horizontal="center" vertical="center" wrapText="1"/>
    </xf>
    <xf numFmtId="0" fontId="24" fillId="0" borderId="0" xfId="0" applyFont="1"/>
    <xf numFmtId="44" fontId="23" fillId="2" borderId="2" xfId="0" applyNumberFormat="1" applyFont="1" applyFill="1" applyBorder="1" applyAlignment="1">
      <alignment horizontal="center" vertical="center" wrapText="1"/>
    </xf>
    <xf numFmtId="9" fontId="23" fillId="2" borderId="2" xfId="2" applyFont="1" applyFill="1" applyBorder="1" applyAlignment="1">
      <alignment horizontal="center" vertical="center" wrapText="1"/>
    </xf>
    <xf numFmtId="0" fontId="25" fillId="2" borderId="2" xfId="0" applyFont="1" applyFill="1" applyBorder="1" applyAlignment="1">
      <alignment horizontal="center" vertical="center" wrapText="1"/>
    </xf>
    <xf numFmtId="0" fontId="26" fillId="2" borderId="2" xfId="0" applyFont="1" applyFill="1" applyBorder="1" applyAlignment="1">
      <alignment horizontal="center" vertical="center" wrapText="1"/>
    </xf>
    <xf numFmtId="44" fontId="26" fillId="2" borderId="2" xfId="0" applyNumberFormat="1" applyFont="1" applyFill="1" applyBorder="1" applyAlignment="1">
      <alignment horizontal="center" vertical="center" wrapText="1"/>
    </xf>
    <xf numFmtId="9" fontId="26" fillId="2" borderId="2" xfId="2" applyFont="1" applyFill="1" applyBorder="1" applyAlignment="1">
      <alignment horizontal="center" vertical="center" wrapText="1"/>
    </xf>
    <xf numFmtId="0" fontId="26" fillId="2" borderId="6" xfId="0" applyFont="1" applyFill="1" applyBorder="1" applyAlignment="1">
      <alignment horizontal="center" vertical="center" wrapText="1"/>
    </xf>
    <xf numFmtId="44" fontId="26" fillId="2" borderId="6" xfId="0" applyNumberFormat="1" applyFont="1" applyFill="1" applyBorder="1" applyAlignment="1">
      <alignment horizontal="center" vertical="center" wrapText="1"/>
    </xf>
    <xf numFmtId="44" fontId="23" fillId="2" borderId="6" xfId="0" applyNumberFormat="1" applyFont="1" applyFill="1" applyBorder="1" applyAlignment="1">
      <alignment horizontal="center" vertical="center" wrapText="1"/>
    </xf>
    <xf numFmtId="9" fontId="26" fillId="2" borderId="6" xfId="2" applyFont="1" applyFill="1" applyBorder="1" applyAlignment="1">
      <alignment horizontal="center" vertical="center" wrapText="1"/>
    </xf>
    <xf numFmtId="0" fontId="16" fillId="0" borderId="1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3" xfId="0" applyFont="1" applyBorder="1" applyAlignment="1">
      <alignment horizontal="center" vertical="center" wrapText="1"/>
    </xf>
    <xf numFmtId="0" fontId="19" fillId="2" borderId="1" xfId="0" applyFont="1" applyFill="1" applyBorder="1" applyAlignment="1">
      <alignment horizontal="center" vertical="center"/>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19" fillId="2"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16" fillId="0" borderId="3"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19" fillId="2" borderId="4" xfId="0" applyFont="1" applyFill="1" applyBorder="1" applyAlignment="1">
      <alignment horizontal="center" vertical="center" wrapText="1"/>
    </xf>
    <xf numFmtId="0" fontId="5" fillId="0" borderId="1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1"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5" xfId="0" applyFont="1" applyBorder="1" applyAlignment="1">
      <alignment horizontal="center" vertical="center" wrapText="1"/>
    </xf>
    <xf numFmtId="0" fontId="19" fillId="2" borderId="2" xfId="0" applyFont="1" applyFill="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44" fontId="3" fillId="0" borderId="6" xfId="1" applyFont="1" applyBorder="1" applyAlignment="1">
      <alignment horizontal="center" vertical="center" wrapText="1"/>
    </xf>
    <xf numFmtId="44" fontId="3" fillId="0" borderId="8" xfId="1" applyFont="1" applyBorder="1" applyAlignment="1">
      <alignment horizontal="center" vertical="center" wrapText="1"/>
    </xf>
    <xf numFmtId="44" fontId="3" fillId="0" borderId="7" xfId="1" applyFont="1" applyBorder="1" applyAlignment="1">
      <alignment horizontal="center" vertical="center" wrapText="1"/>
    </xf>
    <xf numFmtId="44" fontId="6" fillId="0" borderId="6" xfId="1" applyFont="1" applyBorder="1" applyAlignment="1">
      <alignment horizontal="center" vertical="center" wrapText="1"/>
    </xf>
    <xf numFmtId="44" fontId="6" fillId="0" borderId="8" xfId="1" applyFont="1" applyBorder="1" applyAlignment="1">
      <alignment horizontal="center" vertical="center" wrapText="1"/>
    </xf>
    <xf numFmtId="44" fontId="6" fillId="0" borderId="7" xfId="1" applyFont="1" applyBorder="1" applyAlignment="1">
      <alignment horizontal="center" vertical="center" wrapText="1"/>
    </xf>
    <xf numFmtId="0" fontId="14" fillId="0" borderId="0" xfId="0" applyFont="1" applyAlignment="1">
      <alignment horizontal="center" vertical="center" wrapText="1"/>
    </xf>
    <xf numFmtId="0" fontId="16" fillId="2" borderId="1" xfId="0" applyFont="1" applyFill="1" applyBorder="1" applyAlignment="1">
      <alignment horizontal="center" vertical="center" wrapText="1"/>
    </xf>
    <xf numFmtId="44" fontId="0" fillId="0" borderId="6" xfId="1" applyFont="1" applyBorder="1" applyAlignment="1">
      <alignment horizontal="center" vertical="center"/>
    </xf>
    <xf numFmtId="44" fontId="0" fillId="0" borderId="7" xfId="1" applyFont="1" applyBorder="1" applyAlignment="1">
      <alignment horizontal="center" vertical="center"/>
    </xf>
    <xf numFmtId="0" fontId="4" fillId="0" borderId="3" xfId="0" applyFont="1" applyBorder="1" applyAlignment="1">
      <alignment horizontal="right" vertical="center"/>
    </xf>
    <xf numFmtId="0" fontId="4" fillId="0" borderId="4" xfId="0" applyFont="1" applyBorder="1" applyAlignment="1">
      <alignment horizontal="right" vertical="center"/>
    </xf>
    <xf numFmtId="0" fontId="4" fillId="0" borderId="5" xfId="0" applyFont="1" applyBorder="1" applyAlignment="1">
      <alignment horizontal="right" vertical="center"/>
    </xf>
    <xf numFmtId="0" fontId="11" fillId="0" borderId="1" xfId="0" applyFont="1" applyBorder="1" applyAlignment="1">
      <alignment horizontal="center" vertical="center" wrapText="1"/>
    </xf>
    <xf numFmtId="0" fontId="4" fillId="0" borderId="2" xfId="0" applyFont="1" applyBorder="1" applyAlignment="1">
      <alignment horizontal="right" vertical="center"/>
    </xf>
    <xf numFmtId="0" fontId="15" fillId="0" borderId="1" xfId="0" applyFont="1" applyBorder="1" applyAlignment="1">
      <alignment horizontal="center"/>
    </xf>
    <xf numFmtId="0" fontId="11" fillId="0" borderId="1" xfId="0" applyFont="1" applyBorder="1" applyAlignment="1">
      <alignment horizontal="center" vertical="center"/>
    </xf>
    <xf numFmtId="0" fontId="11" fillId="0" borderId="1" xfId="0" applyFont="1" applyBorder="1" applyAlignment="1">
      <alignment horizontal="center"/>
    </xf>
    <xf numFmtId="9" fontId="0" fillId="0" borderId="6" xfId="2" applyFont="1" applyBorder="1" applyAlignment="1">
      <alignment horizontal="center" vertical="center"/>
    </xf>
    <xf numFmtId="9" fontId="0" fillId="0" borderId="7" xfId="2" applyFon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11" fillId="0" borderId="4" xfId="0" applyFont="1" applyBorder="1" applyAlignment="1">
      <alignment horizontal="center" vertical="center" wrapText="1"/>
    </xf>
    <xf numFmtId="0" fontId="11" fillId="0" borderId="4" xfId="0" applyFont="1" applyBorder="1" applyAlignment="1">
      <alignment horizontal="center" wrapText="1"/>
    </xf>
    <xf numFmtId="44" fontId="0" fillId="0" borderId="8" xfId="1" applyFont="1" applyBorder="1" applyAlignment="1">
      <alignment horizontal="center" vertical="center"/>
    </xf>
    <xf numFmtId="9" fontId="0" fillId="0" borderId="8" xfId="2" applyFont="1" applyBorder="1" applyAlignment="1">
      <alignment horizontal="center" vertical="center"/>
    </xf>
    <xf numFmtId="44" fontId="0" fillId="0" borderId="6" xfId="0" applyNumberFormat="1" applyBorder="1" applyAlignment="1">
      <alignment horizontal="center" vertical="center"/>
    </xf>
    <xf numFmtId="0" fontId="0" fillId="0" borderId="8" xfId="0" applyBorder="1" applyAlignment="1">
      <alignment horizontal="center" vertical="center"/>
    </xf>
    <xf numFmtId="0" fontId="11" fillId="0" borderId="4" xfId="0" applyFont="1" applyBorder="1" applyAlignment="1">
      <alignment horizontal="center" vertical="center"/>
    </xf>
    <xf numFmtId="0" fontId="0" fillId="0" borderId="3" xfId="0" applyBorder="1" applyAlignment="1">
      <alignment horizontal="right" vertical="center" wrapText="1"/>
    </xf>
    <xf numFmtId="0" fontId="0" fillId="0" borderId="4" xfId="0" applyBorder="1" applyAlignment="1">
      <alignment horizontal="right" vertical="center" wrapText="1"/>
    </xf>
    <xf numFmtId="0" fontId="0" fillId="0" borderId="5" xfId="0" applyBorder="1" applyAlignment="1">
      <alignment horizontal="right" vertical="center" wrapText="1"/>
    </xf>
    <xf numFmtId="0" fontId="12" fillId="0" borderId="4" xfId="0" applyFont="1" applyBorder="1" applyAlignment="1">
      <alignment horizontal="center" vertical="center"/>
    </xf>
    <xf numFmtId="0" fontId="12" fillId="0" borderId="1" xfId="0" applyFont="1" applyBorder="1" applyAlignment="1">
      <alignment horizontal="center" vertical="center"/>
    </xf>
    <xf numFmtId="0" fontId="27" fillId="0" borderId="0" xfId="0" applyFont="1"/>
    <xf numFmtId="0" fontId="14" fillId="0" borderId="0" xfId="0" applyFont="1" applyAlignment="1">
      <alignment horizontal="left" vertical="center" wrapText="1"/>
    </xf>
    <xf numFmtId="0" fontId="26" fillId="2" borderId="2" xfId="0" applyFont="1" applyFill="1" applyBorder="1" applyAlignment="1">
      <alignment horizontal="left" vertical="center" wrapText="1"/>
    </xf>
    <xf numFmtId="0" fontId="0" fillId="0" borderId="2" xfId="0" applyBorder="1" applyAlignment="1">
      <alignment horizontal="left" vertical="center" wrapText="1"/>
    </xf>
    <xf numFmtId="0" fontId="6" fillId="0" borderId="2" xfId="0" applyFont="1" applyBorder="1" applyAlignment="1">
      <alignment horizontal="left" vertical="center" wrapText="1"/>
    </xf>
    <xf numFmtId="0" fontId="2" fillId="2" borderId="2" xfId="0" applyFont="1" applyFill="1" applyBorder="1" applyAlignment="1">
      <alignment horizontal="left" vertical="center" wrapText="1"/>
    </xf>
    <xf numFmtId="0" fontId="0" fillId="0" borderId="2" xfId="0" applyFill="1" applyBorder="1" applyAlignment="1">
      <alignment horizontal="left" vertical="center" wrapText="1"/>
    </xf>
    <xf numFmtId="0" fontId="7" fillId="3" borderId="4" xfId="0" applyFont="1" applyFill="1" applyBorder="1" applyAlignment="1">
      <alignment horizontal="left" vertical="center" wrapText="1"/>
    </xf>
    <xf numFmtId="0" fontId="5" fillId="0" borderId="2" xfId="0" applyFont="1" applyBorder="1" applyAlignment="1">
      <alignment horizontal="left" vertical="center" wrapText="1"/>
    </xf>
    <xf numFmtId="0" fontId="0" fillId="0" borderId="4" xfId="0" applyBorder="1" applyAlignment="1">
      <alignment horizontal="left" vertical="center" wrapText="1"/>
    </xf>
    <xf numFmtId="0" fontId="26" fillId="2" borderId="6" xfId="0" applyFont="1" applyFill="1" applyBorder="1" applyAlignment="1">
      <alignment horizontal="left" vertical="center" wrapText="1"/>
    </xf>
    <xf numFmtId="49" fontId="0" fillId="0" borderId="2" xfId="0" applyNumberFormat="1" applyFill="1" applyBorder="1" applyAlignment="1">
      <alignment horizontal="left" vertical="center" wrapText="1"/>
    </xf>
    <xf numFmtId="0" fontId="0" fillId="0" borderId="2" xfId="0" applyFont="1" applyFill="1" applyBorder="1" applyAlignment="1">
      <alignment horizontal="left" vertical="center" wrapText="1"/>
    </xf>
    <xf numFmtId="0" fontId="2" fillId="0" borderId="0" xfId="0" applyFont="1" applyBorder="1" applyAlignment="1">
      <alignment horizontal="left" vertical="center" wrapText="1"/>
    </xf>
    <xf numFmtId="0" fontId="23" fillId="2" borderId="2" xfId="0" applyFont="1" applyFill="1" applyBorder="1" applyAlignment="1">
      <alignment horizontal="left" vertical="center" wrapText="1"/>
    </xf>
    <xf numFmtId="0" fontId="17" fillId="0" borderId="2" xfId="0" applyFont="1" applyBorder="1" applyAlignment="1">
      <alignment horizontal="left" vertical="center" wrapText="1"/>
    </xf>
    <xf numFmtId="0" fontId="17" fillId="0" borderId="2" xfId="0" applyFont="1" applyFill="1" applyBorder="1" applyAlignment="1">
      <alignment horizontal="left" vertical="center" wrapText="1"/>
    </xf>
    <xf numFmtId="0" fontId="16" fillId="0" borderId="12" xfId="0" applyFont="1" applyBorder="1" applyAlignment="1">
      <alignment horizontal="left" vertical="center" wrapText="1"/>
    </xf>
    <xf numFmtId="0" fontId="5" fillId="0" borderId="2" xfId="0" applyFont="1" applyFill="1" applyBorder="1" applyAlignment="1">
      <alignment horizontal="left" vertical="center" wrapText="1"/>
    </xf>
    <xf numFmtId="0" fontId="0" fillId="0" borderId="0" xfId="0" applyAlignment="1">
      <alignment horizontal="left" wrapText="1"/>
    </xf>
    <xf numFmtId="0" fontId="4" fillId="0" borderId="1" xfId="0" applyFont="1" applyBorder="1" applyAlignment="1">
      <alignment horizontal="left" vertical="center" wrapText="1"/>
    </xf>
    <xf numFmtId="0" fontId="4" fillId="0" borderId="0" xfId="0" applyFont="1" applyBorder="1" applyAlignment="1">
      <alignment horizontal="left" vertical="center" wrapText="1"/>
    </xf>
    <xf numFmtId="0" fontId="4" fillId="0" borderId="1" xfId="0" applyFont="1" applyBorder="1" applyAlignment="1">
      <alignment horizontal="left" wrapText="1"/>
    </xf>
    <xf numFmtId="0" fontId="4" fillId="0" borderId="4" xfId="0" applyFont="1" applyBorder="1" applyAlignment="1">
      <alignment horizontal="left" vertical="center" wrapText="1"/>
    </xf>
    <xf numFmtId="0" fontId="4" fillId="0" borderId="4" xfId="0" applyFont="1" applyBorder="1" applyAlignment="1">
      <alignment horizontal="left" wrapText="1"/>
    </xf>
    <xf numFmtId="0" fontId="0" fillId="0" borderId="4" xfId="0" applyFont="1" applyBorder="1" applyAlignment="1">
      <alignment horizontal="left" vertical="center" wrapText="1"/>
    </xf>
    <xf numFmtId="0" fontId="0" fillId="0" borderId="2" xfId="0" applyFont="1" applyBorder="1" applyAlignment="1">
      <alignment horizontal="left" vertical="center" wrapText="1"/>
    </xf>
    <xf numFmtId="0" fontId="4" fillId="0" borderId="0" xfId="0" applyFont="1" applyBorder="1" applyAlignment="1">
      <alignment horizontal="left" wrapText="1"/>
    </xf>
    <xf numFmtId="0" fontId="0" fillId="0" borderId="0" xfId="0" applyAlignment="1">
      <alignment horizontal="left" vertical="center" wrapText="1"/>
    </xf>
    <xf numFmtId="49" fontId="0" fillId="0" borderId="2" xfId="0" applyNumberFormat="1" applyFont="1" applyFill="1" applyBorder="1" applyAlignment="1">
      <alignment horizontal="left" vertical="center" wrapText="1"/>
    </xf>
    <xf numFmtId="0" fontId="0" fillId="0" borderId="6" xfId="0" applyFont="1" applyFill="1" applyBorder="1" applyAlignment="1">
      <alignment horizontal="left" vertical="center" wrapText="1"/>
    </xf>
    <xf numFmtId="49" fontId="0" fillId="0" borderId="6" xfId="0" applyNumberFormat="1" applyFont="1" applyFill="1" applyBorder="1" applyAlignment="1">
      <alignment horizontal="left" vertical="center" wrapText="1"/>
    </xf>
    <xf numFmtId="0" fontId="10" fillId="0" borderId="2" xfId="0" applyFont="1" applyFill="1" applyBorder="1" applyAlignment="1">
      <alignment horizontal="left" vertical="center" wrapText="1"/>
    </xf>
    <xf numFmtId="0" fontId="5" fillId="0" borderId="0" xfId="0" applyFont="1" applyAlignment="1">
      <alignment horizontal="left" vertical="center" wrapText="1"/>
    </xf>
    <xf numFmtId="0" fontId="16" fillId="0" borderId="0" xfId="0" applyFont="1" applyBorder="1" applyAlignment="1">
      <alignment horizontal="left" vertical="center" wrapText="1"/>
    </xf>
    <xf numFmtId="0" fontId="16" fillId="0" borderId="4" xfId="0" applyFont="1" applyBorder="1" applyAlignment="1">
      <alignment horizontal="left" vertical="center" wrapText="1"/>
    </xf>
    <xf numFmtId="0" fontId="17" fillId="0" borderId="0" xfId="0" applyFont="1" applyBorder="1" applyAlignment="1">
      <alignment horizontal="left" vertical="center" wrapText="1"/>
    </xf>
    <xf numFmtId="0" fontId="16" fillId="0" borderId="6" xfId="0" applyFont="1" applyBorder="1" applyAlignment="1">
      <alignment horizontal="left" vertical="center" wrapText="1"/>
    </xf>
    <xf numFmtId="0" fontId="16" fillId="0" borderId="2" xfId="0" applyFont="1" applyBorder="1" applyAlignment="1">
      <alignment horizontal="left" vertical="center" wrapText="1"/>
    </xf>
    <xf numFmtId="0" fontId="16" fillId="0" borderId="12" xfId="0" applyFont="1" applyFill="1" applyBorder="1" applyAlignment="1">
      <alignment horizontal="left" vertical="center" wrapText="1"/>
    </xf>
    <xf numFmtId="0" fontId="21" fillId="2" borderId="2" xfId="0" applyFont="1" applyFill="1" applyBorder="1" applyAlignment="1">
      <alignment horizontal="left" vertical="center" wrapText="1"/>
    </xf>
    <xf numFmtId="0" fontId="7" fillId="0" borderId="2"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8" fillId="0" borderId="2" xfId="0" applyFont="1" applyFill="1" applyBorder="1" applyAlignment="1">
      <alignment horizontal="center" vertical="center" wrapText="1"/>
    </xf>
    <xf numFmtId="44" fontId="7" fillId="0" borderId="2" xfId="0" applyNumberFormat="1" applyFont="1" applyFill="1" applyBorder="1" applyAlignment="1">
      <alignment horizontal="center" vertical="center" wrapText="1"/>
    </xf>
    <xf numFmtId="9" fontId="7" fillId="0" borderId="2" xfId="2"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2" xfId="0" applyFont="1" applyFill="1" applyBorder="1" applyAlignment="1">
      <alignment horizontal="left" vertical="center" wrapText="1"/>
    </xf>
    <xf numFmtId="0" fontId="8" fillId="3" borderId="2" xfId="0" applyFont="1" applyFill="1" applyBorder="1" applyAlignment="1">
      <alignment horizontal="center" vertical="center" wrapText="1"/>
    </xf>
    <xf numFmtId="44" fontId="7" fillId="3" borderId="2" xfId="0" applyNumberFormat="1" applyFont="1" applyFill="1" applyBorder="1" applyAlignment="1">
      <alignment horizontal="center" vertical="center" wrapText="1"/>
    </xf>
    <xf numFmtId="9" fontId="7" fillId="3" borderId="2" xfId="2" applyFont="1" applyFill="1" applyBorder="1" applyAlignment="1">
      <alignment horizontal="center" vertical="center" wrapText="1"/>
    </xf>
    <xf numFmtId="0" fontId="28" fillId="0" borderId="0" xfId="0" applyFont="1" applyAlignment="1">
      <alignment horizontal="left" vertical="center" wrapText="1"/>
    </xf>
  </cellXfs>
  <cellStyles count="4">
    <cellStyle name="Normalny" xfId="0" builtinId="0"/>
    <cellStyle name="Procentowy" xfId="2" builtinId="5"/>
    <cellStyle name="Procentowy 2" xfId="3"/>
    <cellStyle name="Walutowy" xfId="1" builtinId="4"/>
  </cellStyles>
  <dxfs count="1">
    <dxf>
      <font>
        <strike val="0"/>
        <color theme="7" tint="-0.24994659260841701"/>
      </font>
      <fill>
        <patternFill>
          <bgColor theme="7"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96"/>
  <sheetViews>
    <sheetView tabSelected="1" view="pageBreakPreview" topLeftCell="A498" zoomScale="60" zoomScaleNormal="100" workbookViewId="0">
      <selection activeCell="E136" sqref="E136"/>
    </sheetView>
  </sheetViews>
  <sheetFormatPr defaultRowHeight="15"/>
  <cols>
    <col min="1" max="1" width="5.28515625" customWidth="1"/>
    <col min="2" max="2" width="38.85546875" style="282" customWidth="1"/>
    <col min="3" max="3" width="20.85546875" style="104" customWidth="1"/>
    <col min="5" max="5" width="12.28515625" bestFit="1" customWidth="1"/>
    <col min="7" max="7" width="12.28515625" bestFit="1" customWidth="1"/>
    <col min="8" max="8" width="13.42578125" customWidth="1"/>
    <col min="9" max="10" width="12.28515625" bestFit="1" customWidth="1"/>
    <col min="11" max="11" width="0.140625" hidden="1" customWidth="1"/>
    <col min="12" max="12" width="9.140625" hidden="1" customWidth="1"/>
    <col min="13" max="13" width="1.5703125" customWidth="1"/>
  </cols>
  <sheetData>
    <row r="1" spans="1:10">
      <c r="I1" t="s">
        <v>354</v>
      </c>
    </row>
    <row r="2" spans="1:10" ht="18.75">
      <c r="A2" s="235" t="s">
        <v>579</v>
      </c>
      <c r="B2" s="235"/>
      <c r="C2" s="235"/>
      <c r="D2" s="235"/>
      <c r="E2" s="235"/>
      <c r="F2" s="235"/>
      <c r="G2" s="235"/>
      <c r="H2" s="235"/>
      <c r="I2" s="235"/>
      <c r="J2" s="235"/>
    </row>
    <row r="3" spans="1:10" ht="9.75" customHeight="1">
      <c r="A3" s="105"/>
      <c r="B3" s="264"/>
      <c r="C3" s="105"/>
      <c r="D3" s="105"/>
      <c r="E3" s="105"/>
      <c r="F3" s="105"/>
      <c r="G3" s="105"/>
      <c r="H3" s="105"/>
      <c r="I3" s="105"/>
      <c r="J3" s="105"/>
    </row>
    <row r="4" spans="1:10" ht="15.75">
      <c r="A4" s="244" t="s">
        <v>0</v>
      </c>
      <c r="B4" s="244"/>
      <c r="C4" s="244"/>
      <c r="D4" s="244"/>
      <c r="E4" s="244"/>
      <c r="F4" s="244"/>
      <c r="G4" s="244"/>
      <c r="H4" s="244"/>
      <c r="I4" s="244"/>
      <c r="J4" s="244"/>
    </row>
    <row r="5" spans="1:10" s="186" customFormat="1" ht="27">
      <c r="A5" s="190" t="s">
        <v>1</v>
      </c>
      <c r="B5" s="265" t="s">
        <v>2</v>
      </c>
      <c r="C5" s="190" t="s">
        <v>3</v>
      </c>
      <c r="D5" s="190" t="s">
        <v>4</v>
      </c>
      <c r="E5" s="191" t="s">
        <v>5</v>
      </c>
      <c r="F5" s="192" t="s">
        <v>6</v>
      </c>
      <c r="G5" s="191" t="s">
        <v>7</v>
      </c>
      <c r="H5" s="190" t="s">
        <v>8</v>
      </c>
      <c r="I5" s="187" t="s">
        <v>9</v>
      </c>
      <c r="J5" s="187" t="s">
        <v>10</v>
      </c>
    </row>
    <row r="6" spans="1:10" ht="30">
      <c r="A6" s="5">
        <v>1</v>
      </c>
      <c r="B6" s="266" t="s">
        <v>11</v>
      </c>
      <c r="C6" s="5" t="s">
        <v>12</v>
      </c>
      <c r="D6" s="5">
        <v>2021</v>
      </c>
      <c r="E6" s="6"/>
      <c r="F6" s="7"/>
      <c r="G6" s="6">
        <f>E6+(E6*F6)</f>
        <v>0</v>
      </c>
      <c r="H6" s="5" t="s">
        <v>13</v>
      </c>
      <c r="I6" s="8">
        <f>2*E6</f>
        <v>0</v>
      </c>
      <c r="J6" s="8">
        <f>2*G6</f>
        <v>0</v>
      </c>
    </row>
    <row r="7" spans="1:10" ht="30">
      <c r="A7" s="5">
        <v>2</v>
      </c>
      <c r="B7" s="266" t="s">
        <v>11</v>
      </c>
      <c r="C7" s="5" t="s">
        <v>14</v>
      </c>
      <c r="D7" s="5">
        <v>2021</v>
      </c>
      <c r="E7" s="6"/>
      <c r="F7" s="7"/>
      <c r="G7" s="6">
        <f>E7+(E7*F7)</f>
        <v>0</v>
      </c>
      <c r="H7" s="5" t="s">
        <v>13</v>
      </c>
      <c r="I7" s="8">
        <f>2*E7</f>
        <v>0</v>
      </c>
      <c r="J7" s="8">
        <f>2*G7</f>
        <v>0</v>
      </c>
    </row>
    <row r="8" spans="1:10">
      <c r="A8" s="239" t="s">
        <v>580</v>
      </c>
      <c r="B8" s="240"/>
      <c r="C8" s="240"/>
      <c r="D8" s="240"/>
      <c r="E8" s="240"/>
      <c r="F8" s="240"/>
      <c r="G8" s="240"/>
      <c r="H8" s="241"/>
      <c r="I8" s="9">
        <f>SUM(I6:I7)</f>
        <v>0</v>
      </c>
      <c r="J8" s="9">
        <f>SUM(J6:J7)</f>
        <v>0</v>
      </c>
    </row>
    <row r="9" spans="1:10">
      <c r="A9" s="10"/>
      <c r="B9" s="283"/>
      <c r="C9" s="91"/>
      <c r="D9" s="10"/>
      <c r="E9" s="10"/>
      <c r="F9" s="10"/>
      <c r="G9" s="10"/>
      <c r="H9" s="10"/>
      <c r="I9" s="11"/>
      <c r="J9" s="11"/>
    </row>
    <row r="10" spans="1:10" ht="15.75">
      <c r="A10" s="245" t="s">
        <v>16</v>
      </c>
      <c r="B10" s="245"/>
      <c r="C10" s="245"/>
      <c r="D10" s="245"/>
      <c r="E10" s="245"/>
      <c r="F10" s="245"/>
      <c r="G10" s="245"/>
      <c r="H10" s="245"/>
      <c r="I10" s="245"/>
      <c r="J10" s="245"/>
    </row>
    <row r="11" spans="1:10" s="186" customFormat="1" ht="27">
      <c r="A11" s="190" t="s">
        <v>1</v>
      </c>
      <c r="B11" s="265" t="s">
        <v>2</v>
      </c>
      <c r="C11" s="190" t="s">
        <v>3</v>
      </c>
      <c r="D11" s="190" t="s">
        <v>4</v>
      </c>
      <c r="E11" s="191" t="s">
        <v>5</v>
      </c>
      <c r="F11" s="192" t="s">
        <v>6</v>
      </c>
      <c r="G11" s="191" t="s">
        <v>7</v>
      </c>
      <c r="H11" s="190" t="s">
        <v>8</v>
      </c>
      <c r="I11" s="187" t="s">
        <v>9</v>
      </c>
      <c r="J11" s="187" t="s">
        <v>10</v>
      </c>
    </row>
    <row r="12" spans="1:10">
      <c r="A12" s="12">
        <v>1</v>
      </c>
      <c r="B12" s="266" t="s">
        <v>17</v>
      </c>
      <c r="C12" s="5" t="s">
        <v>18</v>
      </c>
      <c r="D12" s="12">
        <v>2015</v>
      </c>
      <c r="E12" s="13"/>
      <c r="F12" s="14"/>
      <c r="G12" s="13">
        <f>E12+(E12*F12)</f>
        <v>0</v>
      </c>
      <c r="H12" s="12" t="s">
        <v>13</v>
      </c>
      <c r="I12" s="9">
        <f>2*E12</f>
        <v>0</v>
      </c>
      <c r="J12" s="9">
        <f>2*G12</f>
        <v>0</v>
      </c>
    </row>
    <row r="13" spans="1:10">
      <c r="A13" s="243" t="s">
        <v>581</v>
      </c>
      <c r="B13" s="243"/>
      <c r="C13" s="243"/>
      <c r="D13" s="243"/>
      <c r="E13" s="243"/>
      <c r="F13" s="243"/>
      <c r="G13" s="243"/>
      <c r="H13" s="243"/>
      <c r="I13" s="9">
        <f>I12</f>
        <v>0</v>
      </c>
      <c r="J13" s="9">
        <f>J12</f>
        <v>0</v>
      </c>
    </row>
    <row r="14" spans="1:10">
      <c r="A14" s="10"/>
      <c r="B14" s="283"/>
      <c r="C14" s="91"/>
      <c r="D14" s="10"/>
      <c r="E14" s="10"/>
      <c r="F14" s="10"/>
      <c r="G14" s="10"/>
      <c r="H14" s="10"/>
      <c r="I14" s="11"/>
      <c r="J14" s="11"/>
    </row>
    <row r="15" spans="1:10" ht="7.5" customHeight="1"/>
    <row r="16" spans="1:10" ht="15.75">
      <c r="A16" s="246" t="s">
        <v>19</v>
      </c>
      <c r="B16" s="246"/>
      <c r="C16" s="246"/>
      <c r="D16" s="246"/>
      <c r="E16" s="246"/>
      <c r="F16" s="246"/>
      <c r="G16" s="246"/>
      <c r="H16" s="246"/>
      <c r="I16" s="246"/>
      <c r="J16" s="246"/>
    </row>
    <row r="17" spans="1:10" s="186" customFormat="1" ht="27">
      <c r="A17" s="190" t="s">
        <v>1</v>
      </c>
      <c r="B17" s="265" t="s">
        <v>2</v>
      </c>
      <c r="C17" s="190" t="s">
        <v>3</v>
      </c>
      <c r="D17" s="190" t="s">
        <v>4</v>
      </c>
      <c r="E17" s="191" t="s">
        <v>5</v>
      </c>
      <c r="F17" s="192" t="s">
        <v>6</v>
      </c>
      <c r="G17" s="191" t="s">
        <v>7</v>
      </c>
      <c r="H17" s="190" t="s">
        <v>8</v>
      </c>
      <c r="I17" s="187" t="s">
        <v>9</v>
      </c>
      <c r="J17" s="187" t="s">
        <v>10</v>
      </c>
    </row>
    <row r="18" spans="1:10" ht="30">
      <c r="A18" s="12">
        <v>1</v>
      </c>
      <c r="B18" s="266" t="s">
        <v>20</v>
      </c>
      <c r="C18" s="5" t="s">
        <v>21</v>
      </c>
      <c r="D18" s="12">
        <v>2020</v>
      </c>
      <c r="E18" s="13"/>
      <c r="F18" s="14"/>
      <c r="G18" s="13">
        <f>E18+(E18*F18)</f>
        <v>0</v>
      </c>
      <c r="H18" s="12" t="s">
        <v>13</v>
      </c>
      <c r="I18" s="13">
        <f>2*E18</f>
        <v>0</v>
      </c>
      <c r="J18" s="13">
        <f>2*G18</f>
        <v>0</v>
      </c>
    </row>
    <row r="19" spans="1:10" ht="30">
      <c r="A19" s="12">
        <v>2</v>
      </c>
      <c r="B19" s="266" t="s">
        <v>20</v>
      </c>
      <c r="C19" s="5" t="s">
        <v>22</v>
      </c>
      <c r="D19" s="12">
        <v>2020</v>
      </c>
      <c r="E19" s="13"/>
      <c r="F19" s="14"/>
      <c r="G19" s="13">
        <f t="shared" ref="G19:G25" si="0">E19+(E19*F19)</f>
        <v>0</v>
      </c>
      <c r="H19" s="12" t="s">
        <v>13</v>
      </c>
      <c r="I19" s="13">
        <f t="shared" ref="I19:I25" si="1">2*E19</f>
        <v>0</v>
      </c>
      <c r="J19" s="13">
        <f t="shared" ref="J19:J25" si="2">2*G19</f>
        <v>0</v>
      </c>
    </row>
    <row r="20" spans="1:10" ht="30">
      <c r="A20" s="12">
        <v>3</v>
      </c>
      <c r="B20" s="266" t="s">
        <v>20</v>
      </c>
      <c r="C20" s="5" t="s">
        <v>23</v>
      </c>
      <c r="D20" s="12">
        <v>2020</v>
      </c>
      <c r="E20" s="13"/>
      <c r="F20" s="14"/>
      <c r="G20" s="13">
        <f t="shared" si="0"/>
        <v>0</v>
      </c>
      <c r="H20" s="12" t="s">
        <v>13</v>
      </c>
      <c r="I20" s="13">
        <f t="shared" si="1"/>
        <v>0</v>
      </c>
      <c r="J20" s="13">
        <f t="shared" si="2"/>
        <v>0</v>
      </c>
    </row>
    <row r="21" spans="1:10" ht="30">
      <c r="A21" s="12">
        <v>4</v>
      </c>
      <c r="B21" s="266" t="s">
        <v>20</v>
      </c>
      <c r="C21" s="5" t="s">
        <v>24</v>
      </c>
      <c r="D21" s="12">
        <v>2020</v>
      </c>
      <c r="E21" s="13"/>
      <c r="F21" s="14"/>
      <c r="G21" s="13">
        <f t="shared" si="0"/>
        <v>0</v>
      </c>
      <c r="H21" s="12" t="s">
        <v>13</v>
      </c>
      <c r="I21" s="13">
        <f t="shared" si="1"/>
        <v>0</v>
      </c>
      <c r="J21" s="13">
        <f t="shared" si="2"/>
        <v>0</v>
      </c>
    </row>
    <row r="22" spans="1:10" ht="30">
      <c r="A22" s="12">
        <v>5</v>
      </c>
      <c r="B22" s="266" t="s">
        <v>20</v>
      </c>
      <c r="C22" s="5" t="s">
        <v>25</v>
      </c>
      <c r="D22" s="12">
        <v>2020</v>
      </c>
      <c r="E22" s="13"/>
      <c r="F22" s="14"/>
      <c r="G22" s="13">
        <f t="shared" si="0"/>
        <v>0</v>
      </c>
      <c r="H22" s="12" t="s">
        <v>13</v>
      </c>
      <c r="I22" s="13">
        <f t="shared" si="1"/>
        <v>0</v>
      </c>
      <c r="J22" s="13">
        <f t="shared" si="2"/>
        <v>0</v>
      </c>
    </row>
    <row r="23" spans="1:10" ht="30">
      <c r="A23" s="12">
        <v>6</v>
      </c>
      <c r="B23" s="266" t="s">
        <v>20</v>
      </c>
      <c r="C23" s="5" t="s">
        <v>26</v>
      </c>
      <c r="D23" s="12">
        <v>2020</v>
      </c>
      <c r="E23" s="13"/>
      <c r="F23" s="14"/>
      <c r="G23" s="13">
        <f t="shared" si="0"/>
        <v>0</v>
      </c>
      <c r="H23" s="12" t="s">
        <v>13</v>
      </c>
      <c r="I23" s="13">
        <f t="shared" si="1"/>
        <v>0</v>
      </c>
      <c r="J23" s="13">
        <f t="shared" si="2"/>
        <v>0</v>
      </c>
    </row>
    <row r="24" spans="1:10" ht="30">
      <c r="A24" s="12">
        <v>7</v>
      </c>
      <c r="B24" s="266" t="s">
        <v>20</v>
      </c>
      <c r="C24" s="5" t="s">
        <v>27</v>
      </c>
      <c r="D24" s="12">
        <v>2020</v>
      </c>
      <c r="E24" s="13"/>
      <c r="F24" s="14"/>
      <c r="G24" s="13">
        <f t="shared" si="0"/>
        <v>0</v>
      </c>
      <c r="H24" s="12" t="s">
        <v>13</v>
      </c>
      <c r="I24" s="13">
        <f t="shared" si="1"/>
        <v>0</v>
      </c>
      <c r="J24" s="13">
        <f t="shared" si="2"/>
        <v>0</v>
      </c>
    </row>
    <row r="25" spans="1:10" ht="30">
      <c r="A25" s="12">
        <v>8</v>
      </c>
      <c r="B25" s="266" t="s">
        <v>20</v>
      </c>
      <c r="C25" s="5" t="s">
        <v>28</v>
      </c>
      <c r="D25" s="12">
        <v>2020</v>
      </c>
      <c r="E25" s="13"/>
      <c r="F25" s="14"/>
      <c r="G25" s="13">
        <f t="shared" si="0"/>
        <v>0</v>
      </c>
      <c r="H25" s="12" t="s">
        <v>13</v>
      </c>
      <c r="I25" s="13">
        <f t="shared" si="1"/>
        <v>0</v>
      </c>
      <c r="J25" s="13">
        <f t="shared" si="2"/>
        <v>0</v>
      </c>
    </row>
    <row r="26" spans="1:10">
      <c r="A26" s="239" t="s">
        <v>581</v>
      </c>
      <c r="B26" s="240"/>
      <c r="C26" s="240"/>
      <c r="D26" s="240"/>
      <c r="E26" s="240"/>
      <c r="F26" s="240"/>
      <c r="G26" s="240"/>
      <c r="H26" s="241"/>
      <c r="I26" s="13">
        <f>SUM(I18:I25)</f>
        <v>0</v>
      </c>
      <c r="J26" s="13">
        <f>SUM(J18:J25)</f>
        <v>0</v>
      </c>
    </row>
    <row r="28" spans="1:10" ht="15.75">
      <c r="A28" s="245" t="s">
        <v>29</v>
      </c>
      <c r="B28" s="245"/>
      <c r="C28" s="245"/>
      <c r="D28" s="245"/>
      <c r="E28" s="245"/>
      <c r="F28" s="245"/>
      <c r="G28" s="245"/>
      <c r="H28" s="245"/>
      <c r="I28" s="245"/>
      <c r="J28" s="245"/>
    </row>
    <row r="29" spans="1:10" s="186" customFormat="1" ht="27">
      <c r="A29" s="190" t="s">
        <v>1</v>
      </c>
      <c r="B29" s="265" t="s">
        <v>2</v>
      </c>
      <c r="C29" s="190" t="s">
        <v>3</v>
      </c>
      <c r="D29" s="190" t="s">
        <v>4</v>
      </c>
      <c r="E29" s="191" t="s">
        <v>5</v>
      </c>
      <c r="F29" s="192" t="s">
        <v>6</v>
      </c>
      <c r="G29" s="191" t="s">
        <v>7</v>
      </c>
      <c r="H29" s="190" t="s">
        <v>8</v>
      </c>
      <c r="I29" s="187" t="s">
        <v>9</v>
      </c>
      <c r="J29" s="187" t="s">
        <v>10</v>
      </c>
    </row>
    <row r="30" spans="1:10" ht="30">
      <c r="A30" s="12">
        <v>1</v>
      </c>
      <c r="B30" s="266" t="s">
        <v>30</v>
      </c>
      <c r="C30" s="5" t="s">
        <v>31</v>
      </c>
      <c r="D30" s="12">
        <v>2006</v>
      </c>
      <c r="E30" s="13"/>
      <c r="F30" s="14"/>
      <c r="G30" s="13">
        <f>E30+(E30*F30)</f>
        <v>0</v>
      </c>
      <c r="H30" s="12" t="s">
        <v>13</v>
      </c>
      <c r="I30" s="13">
        <f>2*E30</f>
        <v>0</v>
      </c>
      <c r="J30" s="13">
        <f>2*G30</f>
        <v>0</v>
      </c>
    </row>
    <row r="31" spans="1:10">
      <c r="A31" s="243" t="s">
        <v>581</v>
      </c>
      <c r="B31" s="243"/>
      <c r="C31" s="243"/>
      <c r="D31" s="243"/>
      <c r="E31" s="243"/>
      <c r="F31" s="243"/>
      <c r="G31" s="243"/>
      <c r="H31" s="243"/>
      <c r="I31" s="13">
        <f>I30</f>
        <v>0</v>
      </c>
      <c r="J31" s="13">
        <f>J30</f>
        <v>0</v>
      </c>
    </row>
    <row r="32" spans="1:10">
      <c r="A32" s="15"/>
      <c r="B32" s="284"/>
      <c r="C32" s="92"/>
      <c r="D32" s="15"/>
      <c r="E32" s="15"/>
      <c r="F32" s="15"/>
      <c r="G32" s="15"/>
      <c r="H32" s="15"/>
      <c r="I32" s="16"/>
      <c r="J32" s="16"/>
    </row>
    <row r="33" spans="1:10" ht="15.75">
      <c r="A33" s="245" t="s">
        <v>32</v>
      </c>
      <c r="B33" s="245"/>
      <c r="C33" s="245"/>
      <c r="D33" s="245"/>
      <c r="E33" s="245"/>
      <c r="F33" s="245"/>
      <c r="G33" s="245"/>
      <c r="H33" s="245"/>
      <c r="I33" s="245"/>
      <c r="J33" s="245"/>
    </row>
    <row r="34" spans="1:10" s="186" customFormat="1" ht="27">
      <c r="A34" s="190" t="s">
        <v>1</v>
      </c>
      <c r="B34" s="265" t="s">
        <v>2</v>
      </c>
      <c r="C34" s="190" t="s">
        <v>3</v>
      </c>
      <c r="D34" s="190" t="s">
        <v>4</v>
      </c>
      <c r="E34" s="191" t="s">
        <v>5</v>
      </c>
      <c r="F34" s="192" t="s">
        <v>33</v>
      </c>
      <c r="G34" s="191" t="s">
        <v>7</v>
      </c>
      <c r="H34" s="190" t="s">
        <v>8</v>
      </c>
      <c r="I34" s="187" t="s">
        <v>9</v>
      </c>
      <c r="J34" s="187" t="s">
        <v>10</v>
      </c>
    </row>
    <row r="35" spans="1:10" ht="30">
      <c r="A35" s="12">
        <v>1</v>
      </c>
      <c r="B35" s="266" t="s">
        <v>34</v>
      </c>
      <c r="C35" s="5" t="s">
        <v>35</v>
      </c>
      <c r="D35" s="12">
        <v>2021</v>
      </c>
      <c r="E35" s="237"/>
      <c r="F35" s="247"/>
      <c r="G35" s="237">
        <f>E35+(E35*F35)</f>
        <v>0</v>
      </c>
      <c r="H35" s="249" t="s">
        <v>13</v>
      </c>
      <c r="I35" s="237">
        <f>2*E35</f>
        <v>0</v>
      </c>
      <c r="J35" s="237">
        <f>2*G35</f>
        <v>0</v>
      </c>
    </row>
    <row r="36" spans="1:10">
      <c r="A36" s="12">
        <v>2</v>
      </c>
      <c r="B36" s="266" t="s">
        <v>36</v>
      </c>
      <c r="C36" s="5" t="s">
        <v>37</v>
      </c>
      <c r="D36" s="12">
        <v>2021</v>
      </c>
      <c r="E36" s="238"/>
      <c r="F36" s="248"/>
      <c r="G36" s="238"/>
      <c r="H36" s="250"/>
      <c r="I36" s="238"/>
      <c r="J36" s="238"/>
    </row>
    <row r="37" spans="1:10">
      <c r="A37" s="239" t="s">
        <v>581</v>
      </c>
      <c r="B37" s="240"/>
      <c r="C37" s="240"/>
      <c r="D37" s="240"/>
      <c r="E37" s="240"/>
      <c r="F37" s="240"/>
      <c r="G37" s="240"/>
      <c r="H37" s="241"/>
      <c r="I37" s="13">
        <f>SUM(I35:I36)</f>
        <v>0</v>
      </c>
      <c r="J37" s="13">
        <f>SUM(J35:J36)</f>
        <v>0</v>
      </c>
    </row>
    <row r="39" spans="1:10" ht="15.75">
      <c r="A39" s="245" t="s">
        <v>38</v>
      </c>
      <c r="B39" s="245"/>
      <c r="C39" s="245"/>
      <c r="D39" s="245"/>
      <c r="E39" s="245"/>
      <c r="F39" s="245"/>
      <c r="G39" s="245"/>
      <c r="H39" s="245"/>
      <c r="I39" s="245"/>
      <c r="J39" s="245"/>
    </row>
    <row r="40" spans="1:10" s="186" customFormat="1" ht="27">
      <c r="A40" s="190" t="s">
        <v>1</v>
      </c>
      <c r="B40" s="265" t="s">
        <v>2</v>
      </c>
      <c r="C40" s="190" t="s">
        <v>3</v>
      </c>
      <c r="D40" s="190" t="s">
        <v>4</v>
      </c>
      <c r="E40" s="191" t="s">
        <v>5</v>
      </c>
      <c r="F40" s="192" t="s">
        <v>6</v>
      </c>
      <c r="G40" s="191" t="s">
        <v>7</v>
      </c>
      <c r="H40" s="190" t="s">
        <v>8</v>
      </c>
      <c r="I40" s="187" t="s">
        <v>9</v>
      </c>
      <c r="J40" s="187" t="s">
        <v>10</v>
      </c>
    </row>
    <row r="41" spans="1:10">
      <c r="A41" s="12">
        <v>1</v>
      </c>
      <c r="B41" s="266" t="s">
        <v>39</v>
      </c>
      <c r="C41" s="5" t="s">
        <v>40</v>
      </c>
      <c r="D41" s="12">
        <v>2021</v>
      </c>
      <c r="E41" s="13"/>
      <c r="F41" s="14"/>
      <c r="G41" s="13">
        <f>E41+(E41*F41)</f>
        <v>0</v>
      </c>
      <c r="H41" s="12" t="s">
        <v>13</v>
      </c>
      <c r="I41" s="13">
        <f>2*E41</f>
        <v>0</v>
      </c>
      <c r="J41" s="13">
        <f>2*G41</f>
        <v>0</v>
      </c>
    </row>
    <row r="42" spans="1:10">
      <c r="A42" s="12">
        <v>2</v>
      </c>
      <c r="B42" s="266" t="s">
        <v>39</v>
      </c>
      <c r="C42" s="5">
        <v>49454748</v>
      </c>
      <c r="D42" s="12">
        <v>2021</v>
      </c>
      <c r="E42" s="13"/>
      <c r="F42" s="14"/>
      <c r="G42" s="13">
        <f>E42+(E42*F42)</f>
        <v>0</v>
      </c>
      <c r="H42" s="12" t="s">
        <v>13</v>
      </c>
      <c r="I42" s="13">
        <f>2*E42</f>
        <v>0</v>
      </c>
      <c r="J42" s="13">
        <f>2*G42</f>
        <v>0</v>
      </c>
    </row>
    <row r="43" spans="1:10">
      <c r="A43" s="239" t="s">
        <v>581</v>
      </c>
      <c r="B43" s="240"/>
      <c r="C43" s="240"/>
      <c r="D43" s="240"/>
      <c r="E43" s="240"/>
      <c r="F43" s="240"/>
      <c r="G43" s="240"/>
      <c r="H43" s="241"/>
      <c r="I43" s="13">
        <f>SUM(I41:I42)</f>
        <v>0</v>
      </c>
      <c r="J43" s="13">
        <f>SUM(J41:J42)</f>
        <v>0</v>
      </c>
    </row>
    <row r="45" spans="1:10" ht="15.75">
      <c r="A45" s="245" t="s">
        <v>41</v>
      </c>
      <c r="B45" s="245"/>
      <c r="C45" s="245"/>
      <c r="D45" s="245"/>
      <c r="E45" s="245"/>
      <c r="F45" s="245"/>
      <c r="G45" s="245"/>
      <c r="H45" s="245"/>
      <c r="I45" s="245"/>
      <c r="J45" s="245"/>
    </row>
    <row r="46" spans="1:10" s="186" customFormat="1" ht="27">
      <c r="A46" s="190" t="s">
        <v>1</v>
      </c>
      <c r="B46" s="265" t="s">
        <v>2</v>
      </c>
      <c r="C46" s="190" t="s">
        <v>3</v>
      </c>
      <c r="D46" s="190" t="s">
        <v>4</v>
      </c>
      <c r="E46" s="191" t="s">
        <v>5</v>
      </c>
      <c r="F46" s="192" t="s">
        <v>6</v>
      </c>
      <c r="G46" s="191" t="s">
        <v>7</v>
      </c>
      <c r="H46" s="190" t="s">
        <v>8</v>
      </c>
      <c r="I46" s="187" t="s">
        <v>9</v>
      </c>
      <c r="J46" s="187" t="s">
        <v>10</v>
      </c>
    </row>
    <row r="47" spans="1:10" ht="30">
      <c r="A47" s="12">
        <v>1</v>
      </c>
      <c r="B47" s="266" t="s">
        <v>42</v>
      </c>
      <c r="C47" s="5" t="s">
        <v>43</v>
      </c>
      <c r="D47" s="12">
        <v>2020</v>
      </c>
      <c r="E47" s="13"/>
      <c r="F47" s="14"/>
      <c r="G47" s="13">
        <f>E47+(E47*F47)</f>
        <v>0</v>
      </c>
      <c r="H47" s="12" t="s">
        <v>13</v>
      </c>
      <c r="I47" s="13">
        <f>2*E47</f>
        <v>0</v>
      </c>
      <c r="J47" s="13">
        <f>2*G47</f>
        <v>0</v>
      </c>
    </row>
    <row r="48" spans="1:10" ht="30">
      <c r="A48" s="12">
        <v>2</v>
      </c>
      <c r="B48" s="266" t="s">
        <v>42</v>
      </c>
      <c r="C48" s="5" t="s">
        <v>44</v>
      </c>
      <c r="D48" s="12">
        <v>2020</v>
      </c>
      <c r="E48" s="13"/>
      <c r="F48" s="14"/>
      <c r="G48" s="13">
        <f>E48+(E48*F48)</f>
        <v>0</v>
      </c>
      <c r="H48" s="12" t="s">
        <v>13</v>
      </c>
      <c r="I48" s="13">
        <f>2*E48</f>
        <v>0</v>
      </c>
      <c r="J48" s="13">
        <f>2*G48</f>
        <v>0</v>
      </c>
    </row>
    <row r="49" spans="1:10" ht="30">
      <c r="A49" s="12">
        <v>3</v>
      </c>
      <c r="B49" s="266" t="s">
        <v>42</v>
      </c>
      <c r="C49" s="5" t="s">
        <v>45</v>
      </c>
      <c r="D49" s="12">
        <v>2020</v>
      </c>
      <c r="E49" s="13"/>
      <c r="F49" s="14"/>
      <c r="G49" s="13">
        <f>E49+(E49*F49)</f>
        <v>0</v>
      </c>
      <c r="H49" s="12" t="s">
        <v>13</v>
      </c>
      <c r="I49" s="13">
        <f>2*E49</f>
        <v>0</v>
      </c>
      <c r="J49" s="13">
        <f>2*G49</f>
        <v>0</v>
      </c>
    </row>
    <row r="50" spans="1:10" ht="30">
      <c r="A50" s="12">
        <v>4</v>
      </c>
      <c r="B50" s="266" t="s">
        <v>42</v>
      </c>
      <c r="C50" s="5" t="s">
        <v>46</v>
      </c>
      <c r="D50" s="12">
        <v>2020</v>
      </c>
      <c r="E50" s="13"/>
      <c r="F50" s="14"/>
      <c r="G50" s="13">
        <f>E50+(E50*F50)</f>
        <v>0</v>
      </c>
      <c r="H50" s="12" t="s">
        <v>13</v>
      </c>
      <c r="I50" s="13">
        <f>2*E50</f>
        <v>0</v>
      </c>
      <c r="J50" s="13">
        <f>2*G50</f>
        <v>0</v>
      </c>
    </row>
    <row r="51" spans="1:10">
      <c r="A51" s="239" t="s">
        <v>581</v>
      </c>
      <c r="B51" s="240"/>
      <c r="C51" s="240"/>
      <c r="D51" s="240"/>
      <c r="E51" s="240"/>
      <c r="F51" s="240"/>
      <c r="G51" s="240"/>
      <c r="H51" s="241"/>
      <c r="I51" s="13">
        <f>SUM(I47:I50)</f>
        <v>0</v>
      </c>
      <c r="J51" s="13">
        <f>SUM(J47:J50)</f>
        <v>0</v>
      </c>
    </row>
    <row r="53" spans="1:10" ht="15.75">
      <c r="A53" s="246" t="s">
        <v>47</v>
      </c>
      <c r="B53" s="246"/>
      <c r="C53" s="246"/>
      <c r="D53" s="246"/>
      <c r="E53" s="246"/>
      <c r="F53" s="246"/>
      <c r="G53" s="246"/>
      <c r="H53" s="246"/>
      <c r="I53" s="246"/>
      <c r="J53" s="246"/>
    </row>
    <row r="54" spans="1:10" s="186" customFormat="1" ht="27">
      <c r="A54" s="190" t="s">
        <v>1</v>
      </c>
      <c r="B54" s="265" t="s">
        <v>2</v>
      </c>
      <c r="C54" s="190" t="s">
        <v>3</v>
      </c>
      <c r="D54" s="190" t="s">
        <v>4</v>
      </c>
      <c r="E54" s="191" t="s">
        <v>5</v>
      </c>
      <c r="F54" s="192" t="s">
        <v>6</v>
      </c>
      <c r="G54" s="191" t="s">
        <v>7</v>
      </c>
      <c r="H54" s="190" t="s">
        <v>8</v>
      </c>
      <c r="I54" s="187" t="s">
        <v>9</v>
      </c>
      <c r="J54" s="187" t="s">
        <v>10</v>
      </c>
    </row>
    <row r="55" spans="1:10">
      <c r="A55" s="12">
        <v>1</v>
      </c>
      <c r="B55" s="266" t="s">
        <v>48</v>
      </c>
      <c r="C55" s="5" t="s">
        <v>49</v>
      </c>
      <c r="D55" s="12">
        <v>2011</v>
      </c>
      <c r="E55" s="13"/>
      <c r="F55" s="14"/>
      <c r="G55" s="9">
        <f>E55+(E55*F55)</f>
        <v>0</v>
      </c>
      <c r="H55" s="12" t="s">
        <v>13</v>
      </c>
      <c r="I55" s="9">
        <f>2*E55</f>
        <v>0</v>
      </c>
      <c r="J55" s="9">
        <f>2*G55</f>
        <v>0</v>
      </c>
    </row>
    <row r="56" spans="1:10">
      <c r="A56" s="12">
        <v>2</v>
      </c>
      <c r="B56" s="266" t="s">
        <v>48</v>
      </c>
      <c r="C56" s="5" t="s">
        <v>50</v>
      </c>
      <c r="D56" s="12">
        <v>2011</v>
      </c>
      <c r="E56" s="13"/>
      <c r="F56" s="14"/>
      <c r="G56" s="9">
        <f t="shared" ref="G56:G62" si="3">E56+(E56*F56)</f>
        <v>0</v>
      </c>
      <c r="H56" s="12" t="s">
        <v>13</v>
      </c>
      <c r="I56" s="9">
        <f t="shared" ref="I56:I62" si="4">2*E56</f>
        <v>0</v>
      </c>
      <c r="J56" s="9">
        <f t="shared" ref="J56:J62" si="5">2*G56</f>
        <v>0</v>
      </c>
    </row>
    <row r="57" spans="1:10" ht="30">
      <c r="A57" s="12">
        <v>3</v>
      </c>
      <c r="B57" s="266" t="s">
        <v>51</v>
      </c>
      <c r="C57" s="5" t="s">
        <v>52</v>
      </c>
      <c r="D57" s="12">
        <v>2011</v>
      </c>
      <c r="E57" s="13"/>
      <c r="F57" s="14"/>
      <c r="G57" s="9">
        <f t="shared" si="3"/>
        <v>0</v>
      </c>
      <c r="H57" s="12" t="s">
        <v>13</v>
      </c>
      <c r="I57" s="9">
        <f t="shared" si="4"/>
        <v>0</v>
      </c>
      <c r="J57" s="9">
        <f t="shared" si="5"/>
        <v>0</v>
      </c>
    </row>
    <row r="58" spans="1:10" ht="30">
      <c r="A58" s="12">
        <v>4</v>
      </c>
      <c r="B58" s="266" t="s">
        <v>51</v>
      </c>
      <c r="C58" s="5" t="s">
        <v>53</v>
      </c>
      <c r="D58" s="12">
        <v>2011</v>
      </c>
      <c r="E58" s="13"/>
      <c r="F58" s="14"/>
      <c r="G58" s="9">
        <f t="shared" si="3"/>
        <v>0</v>
      </c>
      <c r="H58" s="12" t="s">
        <v>13</v>
      </c>
      <c r="I58" s="9">
        <f t="shared" si="4"/>
        <v>0</v>
      </c>
      <c r="J58" s="9">
        <f t="shared" si="5"/>
        <v>0</v>
      </c>
    </row>
    <row r="59" spans="1:10" ht="30">
      <c r="A59" s="12">
        <v>5</v>
      </c>
      <c r="B59" s="266" t="s">
        <v>51</v>
      </c>
      <c r="C59" s="5" t="s">
        <v>54</v>
      </c>
      <c r="D59" s="12">
        <v>2011</v>
      </c>
      <c r="E59" s="13"/>
      <c r="F59" s="14"/>
      <c r="G59" s="9">
        <f t="shared" si="3"/>
        <v>0</v>
      </c>
      <c r="H59" s="12" t="s">
        <v>13</v>
      </c>
      <c r="I59" s="9">
        <f t="shared" si="4"/>
        <v>0</v>
      </c>
      <c r="J59" s="9">
        <f t="shared" si="5"/>
        <v>0</v>
      </c>
    </row>
    <row r="60" spans="1:10" ht="30">
      <c r="A60" s="12">
        <v>6</v>
      </c>
      <c r="B60" s="266" t="s">
        <v>51</v>
      </c>
      <c r="C60" s="5" t="s">
        <v>55</v>
      </c>
      <c r="D60" s="12">
        <v>2011</v>
      </c>
      <c r="E60" s="13"/>
      <c r="F60" s="14"/>
      <c r="G60" s="9">
        <f t="shared" si="3"/>
        <v>0</v>
      </c>
      <c r="H60" s="12" t="s">
        <v>13</v>
      </c>
      <c r="I60" s="9">
        <f t="shared" si="4"/>
        <v>0</v>
      </c>
      <c r="J60" s="9">
        <f t="shared" si="5"/>
        <v>0</v>
      </c>
    </row>
    <row r="61" spans="1:10" ht="30">
      <c r="A61" s="12">
        <v>7</v>
      </c>
      <c r="B61" s="266" t="s">
        <v>51</v>
      </c>
      <c r="C61" s="5" t="s">
        <v>56</v>
      </c>
      <c r="D61" s="12">
        <v>2011</v>
      </c>
      <c r="E61" s="13"/>
      <c r="F61" s="14"/>
      <c r="G61" s="9">
        <f t="shared" si="3"/>
        <v>0</v>
      </c>
      <c r="H61" s="12" t="s">
        <v>13</v>
      </c>
      <c r="I61" s="9">
        <f t="shared" si="4"/>
        <v>0</v>
      </c>
      <c r="J61" s="9">
        <f t="shared" si="5"/>
        <v>0</v>
      </c>
    </row>
    <row r="62" spans="1:10" ht="30">
      <c r="A62" s="12">
        <v>8</v>
      </c>
      <c r="B62" s="266" t="s">
        <v>51</v>
      </c>
      <c r="C62" s="5" t="s">
        <v>57</v>
      </c>
      <c r="D62" s="12">
        <v>2011</v>
      </c>
      <c r="E62" s="13"/>
      <c r="F62" s="14"/>
      <c r="G62" s="9">
        <f t="shared" si="3"/>
        <v>0</v>
      </c>
      <c r="H62" s="12" t="s">
        <v>13</v>
      </c>
      <c r="I62" s="9">
        <f t="shared" si="4"/>
        <v>0</v>
      </c>
      <c r="J62" s="9">
        <f t="shared" si="5"/>
        <v>0</v>
      </c>
    </row>
    <row r="63" spans="1:10">
      <c r="A63" s="239" t="s">
        <v>581</v>
      </c>
      <c r="B63" s="240"/>
      <c r="C63" s="240"/>
      <c r="D63" s="240"/>
      <c r="E63" s="240"/>
      <c r="F63" s="240"/>
      <c r="G63" s="240"/>
      <c r="H63" s="241"/>
      <c r="I63" s="9">
        <f>SUM(I55:I62)</f>
        <v>0</v>
      </c>
      <c r="J63" s="9">
        <f>SUM(J55:J62)</f>
        <v>0</v>
      </c>
    </row>
    <row r="65" spans="1:10" ht="40.5" customHeight="1">
      <c r="A65" s="242" t="s">
        <v>58</v>
      </c>
      <c r="B65" s="242"/>
      <c r="C65" s="242"/>
      <c r="D65" s="242"/>
      <c r="E65" s="242"/>
      <c r="F65" s="242"/>
      <c r="G65" s="242"/>
      <c r="H65" s="242"/>
      <c r="I65" s="242"/>
      <c r="J65" s="242"/>
    </row>
    <row r="66" spans="1:10" s="186" customFormat="1" ht="27">
      <c r="A66" s="190" t="s">
        <v>1</v>
      </c>
      <c r="B66" s="265" t="s">
        <v>2</v>
      </c>
      <c r="C66" s="190" t="s">
        <v>3</v>
      </c>
      <c r="D66" s="190" t="s">
        <v>4</v>
      </c>
      <c r="E66" s="191" t="s">
        <v>5</v>
      </c>
      <c r="F66" s="192" t="s">
        <v>6</v>
      </c>
      <c r="G66" s="191" t="s">
        <v>7</v>
      </c>
      <c r="H66" s="190" t="s">
        <v>8</v>
      </c>
      <c r="I66" s="187" t="s">
        <v>9</v>
      </c>
      <c r="J66" s="187" t="s">
        <v>10</v>
      </c>
    </row>
    <row r="67" spans="1:10" ht="45">
      <c r="A67" s="12">
        <v>1</v>
      </c>
      <c r="B67" s="266" t="s">
        <v>59</v>
      </c>
      <c r="C67" s="5" t="s">
        <v>60</v>
      </c>
      <c r="D67" s="12">
        <v>2011</v>
      </c>
      <c r="E67" s="13"/>
      <c r="F67" s="14"/>
      <c r="G67" s="9">
        <f>E67+(E67*F67)</f>
        <v>0</v>
      </c>
      <c r="H67" s="12" t="s">
        <v>13</v>
      </c>
      <c r="I67" s="9">
        <f>2*E67</f>
        <v>0</v>
      </c>
      <c r="J67" s="9">
        <f>2*G67</f>
        <v>0</v>
      </c>
    </row>
    <row r="68" spans="1:10" ht="45">
      <c r="A68" s="12">
        <v>2</v>
      </c>
      <c r="B68" s="266" t="s">
        <v>61</v>
      </c>
      <c r="C68" s="5" t="s">
        <v>62</v>
      </c>
      <c r="D68" s="12">
        <v>2007</v>
      </c>
      <c r="E68" s="13"/>
      <c r="F68" s="14"/>
      <c r="G68" s="9">
        <f>E68+(E68*F68)</f>
        <v>0</v>
      </c>
      <c r="H68" s="12" t="s">
        <v>13</v>
      </c>
      <c r="I68" s="9">
        <f>2*E68</f>
        <v>0</v>
      </c>
      <c r="J68" s="9">
        <f>2*G68</f>
        <v>0</v>
      </c>
    </row>
    <row r="69" spans="1:10">
      <c r="A69" s="239" t="s">
        <v>581</v>
      </c>
      <c r="B69" s="240"/>
      <c r="C69" s="240"/>
      <c r="D69" s="240"/>
      <c r="E69" s="240"/>
      <c r="F69" s="240"/>
      <c r="G69" s="240"/>
      <c r="H69" s="241"/>
      <c r="I69" s="9">
        <f>SUM(I67:I68)</f>
        <v>0</v>
      </c>
      <c r="J69" s="9">
        <f>SUM(J67:J68)</f>
        <v>0</v>
      </c>
    </row>
    <row r="70" spans="1:10">
      <c r="A70" s="10"/>
      <c r="B70" s="283"/>
      <c r="C70" s="91"/>
      <c r="D70" s="10"/>
      <c r="E70" s="10"/>
      <c r="F70" s="10"/>
      <c r="G70" s="10"/>
      <c r="H70" s="10"/>
      <c r="I70" s="11"/>
      <c r="J70" s="11"/>
    </row>
    <row r="72" spans="1:10" ht="15.75">
      <c r="A72" s="245" t="s">
        <v>63</v>
      </c>
      <c r="B72" s="245"/>
      <c r="C72" s="245"/>
      <c r="D72" s="245"/>
      <c r="E72" s="245"/>
      <c r="F72" s="245"/>
      <c r="G72" s="245"/>
      <c r="H72" s="245"/>
      <c r="I72" s="245"/>
      <c r="J72" s="245"/>
    </row>
    <row r="73" spans="1:10" s="186" customFormat="1" ht="27">
      <c r="A73" s="190" t="s">
        <v>1</v>
      </c>
      <c r="B73" s="265" t="s">
        <v>2</v>
      </c>
      <c r="C73" s="190" t="s">
        <v>3</v>
      </c>
      <c r="D73" s="190" t="s">
        <v>4</v>
      </c>
      <c r="E73" s="191" t="s">
        <v>5</v>
      </c>
      <c r="F73" s="192" t="s">
        <v>6</v>
      </c>
      <c r="G73" s="191" t="s">
        <v>7</v>
      </c>
      <c r="H73" s="190" t="s">
        <v>8</v>
      </c>
      <c r="I73" s="187" t="s">
        <v>9</v>
      </c>
      <c r="J73" s="187" t="s">
        <v>10</v>
      </c>
    </row>
    <row r="74" spans="1:10" ht="45">
      <c r="A74" s="12">
        <v>1</v>
      </c>
      <c r="B74" s="266" t="s">
        <v>64</v>
      </c>
      <c r="C74" s="5" t="s">
        <v>65</v>
      </c>
      <c r="D74" s="12">
        <v>2014</v>
      </c>
      <c r="E74" s="13"/>
      <c r="F74" s="14"/>
      <c r="G74" s="13">
        <f>E74+(E74*F74)</f>
        <v>0</v>
      </c>
      <c r="H74" s="12" t="s">
        <v>13</v>
      </c>
      <c r="I74" s="9">
        <f>2*E74</f>
        <v>0</v>
      </c>
      <c r="J74" s="9">
        <f>2*G74</f>
        <v>0</v>
      </c>
    </row>
    <row r="75" spans="1:10">
      <c r="A75" s="243" t="s">
        <v>15</v>
      </c>
      <c r="B75" s="243"/>
      <c r="C75" s="243"/>
      <c r="D75" s="243"/>
      <c r="E75" s="243"/>
      <c r="F75" s="243"/>
      <c r="G75" s="243"/>
      <c r="H75" s="243"/>
      <c r="I75" s="9">
        <f>SUM(I74:I74)</f>
        <v>0</v>
      </c>
      <c r="J75" s="9">
        <f>SUM(J74:J74)</f>
        <v>0</v>
      </c>
    </row>
    <row r="76" spans="1:10">
      <c r="A76" s="10"/>
      <c r="B76" s="283"/>
      <c r="C76" s="91"/>
      <c r="D76" s="10"/>
      <c r="E76" s="10"/>
      <c r="F76" s="10"/>
      <c r="G76" s="10"/>
      <c r="H76" s="10"/>
      <c r="I76" s="11"/>
      <c r="J76" s="11"/>
    </row>
    <row r="77" spans="1:10" ht="15.75">
      <c r="A77" s="246" t="s">
        <v>66</v>
      </c>
      <c r="B77" s="246"/>
      <c r="C77" s="246"/>
      <c r="D77" s="246"/>
      <c r="E77" s="246"/>
      <c r="F77" s="246"/>
      <c r="G77" s="246"/>
      <c r="H77" s="246"/>
      <c r="I77" s="246"/>
      <c r="J77" s="246"/>
    </row>
    <row r="78" spans="1:10" s="186" customFormat="1" ht="27">
      <c r="A78" s="190" t="s">
        <v>1</v>
      </c>
      <c r="B78" s="265" t="s">
        <v>2</v>
      </c>
      <c r="C78" s="190" t="s">
        <v>3</v>
      </c>
      <c r="D78" s="190" t="s">
        <v>4</v>
      </c>
      <c r="E78" s="191" t="s">
        <v>5</v>
      </c>
      <c r="F78" s="192" t="s">
        <v>6</v>
      </c>
      <c r="G78" s="191" t="s">
        <v>7</v>
      </c>
      <c r="H78" s="190" t="s">
        <v>8</v>
      </c>
      <c r="I78" s="187" t="s">
        <v>9</v>
      </c>
      <c r="J78" s="187" t="s">
        <v>10</v>
      </c>
    </row>
    <row r="79" spans="1:10">
      <c r="A79" s="12">
        <v>1</v>
      </c>
      <c r="B79" s="266" t="s">
        <v>67</v>
      </c>
      <c r="C79" s="5" t="s">
        <v>68</v>
      </c>
      <c r="D79" s="12">
        <v>2017</v>
      </c>
      <c r="E79" s="13"/>
      <c r="F79" s="14"/>
      <c r="G79" s="13">
        <f>E79+(E79*F79)</f>
        <v>0</v>
      </c>
      <c r="H79" s="12" t="s">
        <v>13</v>
      </c>
      <c r="I79" s="13">
        <f>2*E79</f>
        <v>0</v>
      </c>
      <c r="J79" s="13">
        <f>2*G79</f>
        <v>0</v>
      </c>
    </row>
    <row r="80" spans="1:10">
      <c r="A80" s="239" t="s">
        <v>581</v>
      </c>
      <c r="B80" s="240"/>
      <c r="C80" s="240"/>
      <c r="D80" s="240"/>
      <c r="E80" s="240"/>
      <c r="F80" s="240"/>
      <c r="G80" s="240"/>
      <c r="H80" s="241"/>
      <c r="I80" s="13">
        <f>I79</f>
        <v>0</v>
      </c>
      <c r="J80" s="13">
        <f>J79</f>
        <v>0</v>
      </c>
    </row>
    <row r="81" spans="1:10" ht="15.75" customHeight="1">
      <c r="A81" s="15"/>
      <c r="B81" s="284"/>
      <c r="C81" s="92"/>
      <c r="D81" s="15"/>
      <c r="E81" s="15"/>
      <c r="F81" s="15"/>
      <c r="G81" s="15"/>
      <c r="H81" s="15"/>
      <c r="I81" s="16"/>
      <c r="J81" s="16"/>
    </row>
    <row r="82" spans="1:10" ht="53.25" customHeight="1">
      <c r="A82" s="242" t="s">
        <v>69</v>
      </c>
      <c r="B82" s="242"/>
      <c r="C82" s="242"/>
      <c r="D82" s="242"/>
      <c r="E82" s="242"/>
      <c r="F82" s="242"/>
      <c r="G82" s="242"/>
      <c r="H82" s="242"/>
      <c r="I82" s="242"/>
      <c r="J82" s="242"/>
    </row>
    <row r="83" spans="1:10" s="186" customFormat="1" ht="27">
      <c r="A83" s="190" t="s">
        <v>1</v>
      </c>
      <c r="B83" s="265" t="s">
        <v>2</v>
      </c>
      <c r="C83" s="190" t="s">
        <v>3</v>
      </c>
      <c r="D83" s="190" t="s">
        <v>4</v>
      </c>
      <c r="E83" s="191" t="s">
        <v>5</v>
      </c>
      <c r="F83" s="192" t="s">
        <v>6</v>
      </c>
      <c r="G83" s="191" t="s">
        <v>7</v>
      </c>
      <c r="H83" s="190" t="s">
        <v>8</v>
      </c>
      <c r="I83" s="187" t="s">
        <v>9</v>
      </c>
      <c r="J83" s="187" t="s">
        <v>10</v>
      </c>
    </row>
    <row r="84" spans="1:10">
      <c r="A84" s="12">
        <v>1</v>
      </c>
      <c r="B84" s="266" t="s">
        <v>70</v>
      </c>
      <c r="C84" s="5" t="s">
        <v>71</v>
      </c>
      <c r="D84" s="12">
        <v>2012</v>
      </c>
      <c r="E84" s="13"/>
      <c r="F84" s="14"/>
      <c r="G84" s="13">
        <f>E84+(E84*F84)</f>
        <v>0</v>
      </c>
      <c r="H84" s="12" t="s">
        <v>13</v>
      </c>
      <c r="I84" s="13">
        <f>2*E84</f>
        <v>0</v>
      </c>
      <c r="J84" s="13">
        <f>2*G84</f>
        <v>0</v>
      </c>
    </row>
    <row r="85" spans="1:10">
      <c r="A85" s="12">
        <v>2</v>
      </c>
      <c r="B85" s="266" t="s">
        <v>72</v>
      </c>
      <c r="C85" s="5" t="s">
        <v>73</v>
      </c>
      <c r="D85" s="12">
        <v>2007</v>
      </c>
      <c r="E85" s="13"/>
      <c r="F85" s="14"/>
      <c r="G85" s="13">
        <f t="shared" ref="G85:G91" si="6">E85+(E85*F85)</f>
        <v>0</v>
      </c>
      <c r="H85" s="12" t="s">
        <v>13</v>
      </c>
      <c r="I85" s="13">
        <f t="shared" ref="I85:I91" si="7">2*E85</f>
        <v>0</v>
      </c>
      <c r="J85" s="13">
        <f t="shared" ref="J85:J91" si="8">2*G85</f>
        <v>0</v>
      </c>
    </row>
    <row r="86" spans="1:10">
      <c r="A86" s="12">
        <v>3</v>
      </c>
      <c r="B86" s="266" t="s">
        <v>74</v>
      </c>
      <c r="C86" s="5" t="s">
        <v>75</v>
      </c>
      <c r="D86" s="12">
        <v>2014</v>
      </c>
      <c r="E86" s="13"/>
      <c r="F86" s="14"/>
      <c r="G86" s="13">
        <f t="shared" si="6"/>
        <v>0</v>
      </c>
      <c r="H86" s="12" t="s">
        <v>13</v>
      </c>
      <c r="I86" s="13">
        <f t="shared" si="7"/>
        <v>0</v>
      </c>
      <c r="J86" s="13">
        <f t="shared" si="8"/>
        <v>0</v>
      </c>
    </row>
    <row r="87" spans="1:10" ht="30">
      <c r="A87" s="12">
        <v>4</v>
      </c>
      <c r="B87" s="266" t="s">
        <v>76</v>
      </c>
      <c r="C87" s="5" t="s">
        <v>77</v>
      </c>
      <c r="D87" s="12">
        <v>2014</v>
      </c>
      <c r="E87" s="13"/>
      <c r="F87" s="14"/>
      <c r="G87" s="13">
        <f t="shared" si="6"/>
        <v>0</v>
      </c>
      <c r="H87" s="12" t="s">
        <v>13</v>
      </c>
      <c r="I87" s="13">
        <f t="shared" si="7"/>
        <v>0</v>
      </c>
      <c r="J87" s="13">
        <f t="shared" si="8"/>
        <v>0</v>
      </c>
    </row>
    <row r="88" spans="1:10">
      <c r="A88" s="12">
        <v>5</v>
      </c>
      <c r="B88" s="266" t="s">
        <v>78</v>
      </c>
      <c r="C88" s="5" t="s">
        <v>79</v>
      </c>
      <c r="D88" s="12">
        <v>2007</v>
      </c>
      <c r="E88" s="13"/>
      <c r="F88" s="14"/>
      <c r="G88" s="13">
        <f t="shared" si="6"/>
        <v>0</v>
      </c>
      <c r="H88" s="12" t="s">
        <v>13</v>
      </c>
      <c r="I88" s="13">
        <f t="shared" si="7"/>
        <v>0</v>
      </c>
      <c r="J88" s="13">
        <f t="shared" si="8"/>
        <v>0</v>
      </c>
    </row>
    <row r="89" spans="1:10">
      <c r="A89" s="12">
        <v>6</v>
      </c>
      <c r="B89" s="266" t="s">
        <v>80</v>
      </c>
      <c r="C89" s="5" t="s">
        <v>81</v>
      </c>
      <c r="D89" s="12">
        <v>2007</v>
      </c>
      <c r="E89" s="13"/>
      <c r="F89" s="14"/>
      <c r="G89" s="13">
        <f t="shared" si="6"/>
        <v>0</v>
      </c>
      <c r="H89" s="12" t="s">
        <v>13</v>
      </c>
      <c r="I89" s="13">
        <f t="shared" si="7"/>
        <v>0</v>
      </c>
      <c r="J89" s="13">
        <f t="shared" si="8"/>
        <v>0</v>
      </c>
    </row>
    <row r="90" spans="1:10">
      <c r="A90" s="12">
        <v>7</v>
      </c>
      <c r="B90" s="266" t="s">
        <v>82</v>
      </c>
      <c r="C90" s="5" t="s">
        <v>83</v>
      </c>
      <c r="D90" s="12">
        <v>2012</v>
      </c>
      <c r="E90" s="13"/>
      <c r="F90" s="14"/>
      <c r="G90" s="13">
        <f t="shared" si="6"/>
        <v>0</v>
      </c>
      <c r="H90" s="12" t="s">
        <v>13</v>
      </c>
      <c r="I90" s="13">
        <f t="shared" si="7"/>
        <v>0</v>
      </c>
      <c r="J90" s="13">
        <f t="shared" si="8"/>
        <v>0</v>
      </c>
    </row>
    <row r="91" spans="1:10" ht="16.5">
      <c r="A91" s="12">
        <v>8</v>
      </c>
      <c r="B91" s="266" t="s">
        <v>84</v>
      </c>
      <c r="C91" s="5" t="s">
        <v>85</v>
      </c>
      <c r="D91" s="12">
        <v>2007</v>
      </c>
      <c r="E91" s="18"/>
      <c r="F91" s="14"/>
      <c r="G91" s="13">
        <f t="shared" si="6"/>
        <v>0</v>
      </c>
      <c r="H91" s="12" t="s">
        <v>13</v>
      </c>
      <c r="I91" s="13">
        <f t="shared" si="7"/>
        <v>0</v>
      </c>
      <c r="J91" s="13">
        <f t="shared" si="8"/>
        <v>0</v>
      </c>
    </row>
    <row r="92" spans="1:10">
      <c r="A92" s="239" t="s">
        <v>581</v>
      </c>
      <c r="B92" s="240"/>
      <c r="C92" s="240"/>
      <c r="D92" s="240"/>
      <c r="E92" s="240"/>
      <c r="F92" s="240"/>
      <c r="G92" s="240"/>
      <c r="H92" s="241"/>
      <c r="I92" s="19">
        <f>SUM(I84:I91)</f>
        <v>0</v>
      </c>
      <c r="J92" s="19">
        <f>SUM(J84:J91)</f>
        <v>0</v>
      </c>
    </row>
    <row r="94" spans="1:10" ht="15.75">
      <c r="A94" s="246" t="s">
        <v>86</v>
      </c>
      <c r="B94" s="246"/>
      <c r="C94" s="246"/>
      <c r="D94" s="246"/>
      <c r="E94" s="246"/>
      <c r="F94" s="246"/>
      <c r="G94" s="246"/>
      <c r="H94" s="246"/>
      <c r="I94" s="246"/>
      <c r="J94" s="246"/>
    </row>
    <row r="95" spans="1:10" s="186" customFormat="1" ht="27">
      <c r="A95" s="190" t="s">
        <v>1</v>
      </c>
      <c r="B95" s="265" t="s">
        <v>2</v>
      </c>
      <c r="C95" s="190" t="s">
        <v>3</v>
      </c>
      <c r="D95" s="190" t="s">
        <v>4</v>
      </c>
      <c r="E95" s="191" t="s">
        <v>5</v>
      </c>
      <c r="F95" s="192" t="s">
        <v>6</v>
      </c>
      <c r="G95" s="191" t="s">
        <v>7</v>
      </c>
      <c r="H95" s="190" t="s">
        <v>8</v>
      </c>
      <c r="I95" s="187" t="s">
        <v>9</v>
      </c>
      <c r="J95" s="187" t="s">
        <v>10</v>
      </c>
    </row>
    <row r="96" spans="1:10" ht="30">
      <c r="A96" s="12">
        <v>1</v>
      </c>
      <c r="B96" s="266" t="s">
        <v>87</v>
      </c>
      <c r="C96" s="5">
        <v>211121447</v>
      </c>
      <c r="D96" s="12">
        <v>2011</v>
      </c>
      <c r="E96" s="13"/>
      <c r="F96" s="14"/>
      <c r="G96" s="9">
        <f>E96+(E96*F96)</f>
        <v>0</v>
      </c>
      <c r="H96" s="12" t="s">
        <v>13</v>
      </c>
      <c r="I96" s="9">
        <f>2*E96</f>
        <v>0</v>
      </c>
      <c r="J96" s="9">
        <f>2*G96</f>
        <v>0</v>
      </c>
    </row>
    <row r="97" spans="1:10">
      <c r="A97" s="239" t="s">
        <v>581</v>
      </c>
      <c r="B97" s="240"/>
      <c r="C97" s="240"/>
      <c r="D97" s="240"/>
      <c r="E97" s="240"/>
      <c r="F97" s="240"/>
      <c r="G97" s="240"/>
      <c r="H97" s="241"/>
      <c r="I97" s="9">
        <f>I96</f>
        <v>0</v>
      </c>
      <c r="J97" s="9">
        <f>J96</f>
        <v>0</v>
      </c>
    </row>
    <row r="99" spans="1:10" ht="15.75">
      <c r="A99" s="245" t="s">
        <v>88</v>
      </c>
      <c r="B99" s="245"/>
      <c r="C99" s="245"/>
      <c r="D99" s="245"/>
      <c r="E99" s="245"/>
      <c r="F99" s="245"/>
      <c r="G99" s="245"/>
      <c r="H99" s="245"/>
      <c r="I99" s="245"/>
      <c r="J99" s="245"/>
    </row>
    <row r="100" spans="1:10" s="186" customFormat="1" ht="27">
      <c r="A100" s="190" t="s">
        <v>1</v>
      </c>
      <c r="B100" s="265" t="s">
        <v>2</v>
      </c>
      <c r="C100" s="190" t="s">
        <v>3</v>
      </c>
      <c r="D100" s="190" t="s">
        <v>4</v>
      </c>
      <c r="E100" s="191" t="s">
        <v>5</v>
      </c>
      <c r="F100" s="192" t="s">
        <v>6</v>
      </c>
      <c r="G100" s="191" t="s">
        <v>7</v>
      </c>
      <c r="H100" s="190" t="s">
        <v>8</v>
      </c>
      <c r="I100" s="187" t="s">
        <v>9</v>
      </c>
      <c r="J100" s="187" t="s">
        <v>10</v>
      </c>
    </row>
    <row r="101" spans="1:10" ht="33">
      <c r="A101" s="20">
        <v>1</v>
      </c>
      <c r="B101" s="267" t="s">
        <v>89</v>
      </c>
      <c r="C101" s="20" t="s">
        <v>90</v>
      </c>
      <c r="D101" s="20">
        <v>2017</v>
      </c>
      <c r="E101" s="18"/>
      <c r="F101" s="21"/>
      <c r="G101" s="18">
        <f>E101+(E101*F101)</f>
        <v>0</v>
      </c>
      <c r="H101" s="12" t="s">
        <v>13</v>
      </c>
      <c r="I101" s="13">
        <f>2*E101</f>
        <v>0</v>
      </c>
      <c r="J101" s="13">
        <f>2*G101</f>
        <v>0</v>
      </c>
    </row>
    <row r="102" spans="1:10">
      <c r="A102" s="239" t="s">
        <v>581</v>
      </c>
      <c r="B102" s="240"/>
      <c r="C102" s="240"/>
      <c r="D102" s="240"/>
      <c r="E102" s="240"/>
      <c r="F102" s="240"/>
      <c r="G102" s="240"/>
      <c r="H102" s="241"/>
      <c r="I102" s="13">
        <f>SUM(I101:I101)</f>
        <v>0</v>
      </c>
      <c r="J102" s="13">
        <f>SUM(J101:J101)</f>
        <v>0</v>
      </c>
    </row>
    <row r="104" spans="1:10" ht="15.75">
      <c r="A104" s="246" t="s">
        <v>91</v>
      </c>
      <c r="B104" s="246"/>
      <c r="C104" s="246"/>
      <c r="D104" s="246"/>
      <c r="E104" s="246"/>
      <c r="F104" s="246"/>
      <c r="G104" s="246"/>
      <c r="H104" s="246"/>
      <c r="I104" s="246"/>
      <c r="J104" s="246"/>
    </row>
    <row r="105" spans="1:10" s="186" customFormat="1" ht="27">
      <c r="A105" s="190" t="s">
        <v>1</v>
      </c>
      <c r="B105" s="265" t="s">
        <v>2</v>
      </c>
      <c r="C105" s="190" t="s">
        <v>3</v>
      </c>
      <c r="D105" s="190" t="s">
        <v>4</v>
      </c>
      <c r="E105" s="191" t="s">
        <v>5</v>
      </c>
      <c r="F105" s="192" t="s">
        <v>6</v>
      </c>
      <c r="G105" s="191" t="s">
        <v>7</v>
      </c>
      <c r="H105" s="190" t="s">
        <v>8</v>
      </c>
      <c r="I105" s="187" t="s">
        <v>9</v>
      </c>
      <c r="J105" s="187" t="s">
        <v>10</v>
      </c>
    </row>
    <row r="106" spans="1:10">
      <c r="A106" s="12">
        <v>1</v>
      </c>
      <c r="B106" s="266" t="s">
        <v>92</v>
      </c>
      <c r="C106" s="5" t="s">
        <v>93</v>
      </c>
      <c r="D106" s="12">
        <v>2020</v>
      </c>
      <c r="E106" s="13"/>
      <c r="F106" s="14"/>
      <c r="G106" s="9">
        <f>E106+(E106*F106)</f>
        <v>0</v>
      </c>
      <c r="H106" s="12" t="s">
        <v>13</v>
      </c>
      <c r="I106" s="9">
        <f>2*E106</f>
        <v>0</v>
      </c>
      <c r="J106" s="9">
        <f>2*G106</f>
        <v>0</v>
      </c>
    </row>
    <row r="107" spans="1:10">
      <c r="A107" s="12">
        <v>2</v>
      </c>
      <c r="B107" s="266" t="s">
        <v>94</v>
      </c>
      <c r="C107" s="5" t="s">
        <v>95</v>
      </c>
      <c r="D107" s="12">
        <v>2020</v>
      </c>
      <c r="E107" s="13"/>
      <c r="F107" s="14"/>
      <c r="G107" s="9">
        <f>E107+(E107*F107)</f>
        <v>0</v>
      </c>
      <c r="H107" s="12" t="s">
        <v>13</v>
      </c>
      <c r="I107" s="9">
        <f>2*E107</f>
        <v>0</v>
      </c>
      <c r="J107" s="9">
        <f>2*G107</f>
        <v>0</v>
      </c>
    </row>
    <row r="108" spans="1:10">
      <c r="A108" s="239" t="s">
        <v>581</v>
      </c>
      <c r="B108" s="240"/>
      <c r="C108" s="240"/>
      <c r="D108" s="240"/>
      <c r="E108" s="240"/>
      <c r="F108" s="240"/>
      <c r="G108" s="240"/>
      <c r="H108" s="241"/>
      <c r="I108" s="9">
        <f>SUM(I106:I107)</f>
        <v>0</v>
      </c>
      <c r="J108" s="9">
        <f>SUM(J106:J107)</f>
        <v>0</v>
      </c>
    </row>
    <row r="110" spans="1:10" ht="32.25" customHeight="1">
      <c r="A110" s="242" t="s">
        <v>96</v>
      </c>
      <c r="B110" s="242"/>
      <c r="C110" s="242"/>
      <c r="D110" s="242"/>
      <c r="E110" s="242"/>
      <c r="F110" s="242"/>
      <c r="G110" s="242"/>
      <c r="H110" s="242"/>
      <c r="I110" s="242"/>
      <c r="J110" s="242"/>
    </row>
    <row r="111" spans="1:10" s="186" customFormat="1" ht="27">
      <c r="A111" s="190" t="s">
        <v>1</v>
      </c>
      <c r="B111" s="265" t="s">
        <v>2</v>
      </c>
      <c r="C111" s="190" t="s">
        <v>3</v>
      </c>
      <c r="D111" s="190" t="s">
        <v>4</v>
      </c>
      <c r="E111" s="191" t="s">
        <v>5</v>
      </c>
      <c r="F111" s="192" t="s">
        <v>6</v>
      </c>
      <c r="G111" s="191" t="s">
        <v>7</v>
      </c>
      <c r="H111" s="190" t="s">
        <v>8</v>
      </c>
      <c r="I111" s="187" t="s">
        <v>97</v>
      </c>
      <c r="J111" s="187" t="s">
        <v>98</v>
      </c>
    </row>
    <row r="112" spans="1:10" ht="30">
      <c r="A112" s="5">
        <v>1</v>
      </c>
      <c r="B112" s="266" t="s">
        <v>99</v>
      </c>
      <c r="C112" s="5" t="s">
        <v>100</v>
      </c>
      <c r="D112" s="5">
        <v>2021</v>
      </c>
      <c r="E112" s="6"/>
      <c r="F112" s="7"/>
      <c r="G112" s="6">
        <f t="shared" ref="G112:G117" si="9">E112+(E112*F112)</f>
        <v>0</v>
      </c>
      <c r="H112" s="5" t="s">
        <v>101</v>
      </c>
      <c r="I112" s="6">
        <f t="shared" ref="I112:I117" si="10">E112</f>
        <v>0</v>
      </c>
      <c r="J112" s="6">
        <f t="shared" ref="J112:J117" si="11">G112</f>
        <v>0</v>
      </c>
    </row>
    <row r="113" spans="1:10" ht="30">
      <c r="A113" s="5">
        <v>2</v>
      </c>
      <c r="B113" s="266" t="s">
        <v>102</v>
      </c>
      <c r="C113" s="5" t="s">
        <v>103</v>
      </c>
      <c r="D113" s="5">
        <v>2012</v>
      </c>
      <c r="E113" s="6"/>
      <c r="F113" s="7"/>
      <c r="G113" s="6">
        <f t="shared" si="9"/>
        <v>0</v>
      </c>
      <c r="H113" s="5" t="s">
        <v>101</v>
      </c>
      <c r="I113" s="6">
        <f t="shared" si="10"/>
        <v>0</v>
      </c>
      <c r="J113" s="6">
        <f t="shared" si="11"/>
        <v>0</v>
      </c>
    </row>
    <row r="114" spans="1:10" ht="30">
      <c r="A114" s="5">
        <v>3</v>
      </c>
      <c r="B114" s="266" t="s">
        <v>102</v>
      </c>
      <c r="C114" s="5" t="s">
        <v>104</v>
      </c>
      <c r="D114" s="5">
        <v>2012</v>
      </c>
      <c r="E114" s="6"/>
      <c r="F114" s="7"/>
      <c r="G114" s="6">
        <f t="shared" si="9"/>
        <v>0</v>
      </c>
      <c r="H114" s="5" t="s">
        <v>101</v>
      </c>
      <c r="I114" s="6">
        <f t="shared" si="10"/>
        <v>0</v>
      </c>
      <c r="J114" s="6">
        <f t="shared" si="11"/>
        <v>0</v>
      </c>
    </row>
    <row r="115" spans="1:10" ht="30">
      <c r="A115" s="5">
        <v>4</v>
      </c>
      <c r="B115" s="266" t="s">
        <v>102</v>
      </c>
      <c r="C115" s="5" t="s">
        <v>105</v>
      </c>
      <c r="D115" s="5">
        <v>2009</v>
      </c>
      <c r="E115" s="6"/>
      <c r="F115" s="7"/>
      <c r="G115" s="6">
        <f t="shared" si="9"/>
        <v>0</v>
      </c>
      <c r="H115" s="5" t="s">
        <v>101</v>
      </c>
      <c r="I115" s="6">
        <f t="shared" si="10"/>
        <v>0</v>
      </c>
      <c r="J115" s="6">
        <f t="shared" si="11"/>
        <v>0</v>
      </c>
    </row>
    <row r="116" spans="1:10" ht="30">
      <c r="A116" s="5">
        <v>5</v>
      </c>
      <c r="B116" s="266" t="s">
        <v>102</v>
      </c>
      <c r="C116" s="5" t="s">
        <v>106</v>
      </c>
      <c r="D116" s="5">
        <v>2009</v>
      </c>
      <c r="E116" s="6"/>
      <c r="F116" s="7"/>
      <c r="G116" s="6">
        <f t="shared" si="9"/>
        <v>0</v>
      </c>
      <c r="H116" s="5" t="s">
        <v>101</v>
      </c>
      <c r="I116" s="6">
        <f t="shared" si="10"/>
        <v>0</v>
      </c>
      <c r="J116" s="6">
        <f t="shared" si="11"/>
        <v>0</v>
      </c>
    </row>
    <row r="117" spans="1:10" ht="45">
      <c r="A117" s="5">
        <v>6</v>
      </c>
      <c r="B117" s="266" t="s">
        <v>107</v>
      </c>
      <c r="C117" s="5" t="s">
        <v>108</v>
      </c>
      <c r="D117" s="5">
        <v>2019</v>
      </c>
      <c r="E117" s="6"/>
      <c r="F117" s="7"/>
      <c r="G117" s="6">
        <f t="shared" si="9"/>
        <v>0</v>
      </c>
      <c r="H117" s="5" t="s">
        <v>101</v>
      </c>
      <c r="I117" s="6">
        <f t="shared" si="10"/>
        <v>0</v>
      </c>
      <c r="J117" s="6">
        <f t="shared" si="11"/>
        <v>0</v>
      </c>
    </row>
    <row r="118" spans="1:10">
      <c r="A118" s="239" t="s">
        <v>581</v>
      </c>
      <c r="B118" s="240"/>
      <c r="C118" s="240"/>
      <c r="D118" s="240"/>
      <c r="E118" s="240"/>
      <c r="F118" s="240"/>
      <c r="G118" s="240"/>
      <c r="H118" s="241"/>
      <c r="I118" s="6">
        <f>SUM(I112:I117)</f>
        <v>0</v>
      </c>
      <c r="J118" s="6">
        <f>SUM(J112:J117)</f>
        <v>0</v>
      </c>
    </row>
    <row r="119" spans="1:10">
      <c r="A119" s="10"/>
      <c r="B119" s="283"/>
      <c r="C119" s="91"/>
      <c r="D119" s="10"/>
      <c r="E119" s="10"/>
      <c r="F119" s="10"/>
      <c r="G119" s="10"/>
      <c r="H119" s="10"/>
      <c r="I119" s="22"/>
      <c r="J119" s="22"/>
    </row>
    <row r="120" spans="1:10" ht="15.75">
      <c r="A120" s="245" t="s">
        <v>109</v>
      </c>
      <c r="B120" s="245"/>
      <c r="C120" s="245"/>
      <c r="D120" s="245"/>
      <c r="E120" s="245"/>
      <c r="F120" s="245"/>
      <c r="G120" s="245"/>
      <c r="H120" s="245"/>
      <c r="I120" s="245"/>
      <c r="J120" s="245"/>
    </row>
    <row r="121" spans="1:10" s="186" customFormat="1" ht="27">
      <c r="A121" s="190" t="s">
        <v>1</v>
      </c>
      <c r="B121" s="265" t="s">
        <v>2</v>
      </c>
      <c r="C121" s="190" t="s">
        <v>3</v>
      </c>
      <c r="D121" s="190" t="s">
        <v>4</v>
      </c>
      <c r="E121" s="191" t="s">
        <v>5</v>
      </c>
      <c r="F121" s="192" t="s">
        <v>6</v>
      </c>
      <c r="G121" s="191" t="s">
        <v>7</v>
      </c>
      <c r="H121" s="190" t="s">
        <v>8</v>
      </c>
      <c r="I121" s="187" t="s">
        <v>9</v>
      </c>
      <c r="J121" s="187" t="s">
        <v>10</v>
      </c>
    </row>
    <row r="122" spans="1:10" ht="30">
      <c r="A122" s="12">
        <v>1</v>
      </c>
      <c r="B122" s="266" t="s">
        <v>110</v>
      </c>
      <c r="C122" s="5" t="s">
        <v>111</v>
      </c>
      <c r="D122" s="12">
        <v>2020</v>
      </c>
      <c r="E122" s="13"/>
      <c r="F122" s="14"/>
      <c r="G122" s="9">
        <f>E122+(E122*F122)</f>
        <v>0</v>
      </c>
      <c r="H122" s="12" t="s">
        <v>13</v>
      </c>
      <c r="I122" s="9">
        <f>2*E122</f>
        <v>0</v>
      </c>
      <c r="J122" s="9">
        <f>2*G122</f>
        <v>0</v>
      </c>
    </row>
    <row r="123" spans="1:10">
      <c r="A123" s="239" t="s">
        <v>581</v>
      </c>
      <c r="B123" s="240"/>
      <c r="C123" s="240"/>
      <c r="D123" s="240"/>
      <c r="E123" s="240"/>
      <c r="F123" s="240"/>
      <c r="G123" s="240"/>
      <c r="H123" s="241"/>
      <c r="I123" s="9">
        <f>I122</f>
        <v>0</v>
      </c>
      <c r="J123" s="9">
        <f>J122</f>
        <v>0</v>
      </c>
    </row>
    <row r="125" spans="1:10" ht="15.75">
      <c r="A125" s="246" t="s">
        <v>112</v>
      </c>
      <c r="B125" s="246"/>
      <c r="C125" s="246"/>
      <c r="D125" s="246"/>
      <c r="E125" s="246"/>
      <c r="F125" s="246"/>
      <c r="G125" s="246"/>
      <c r="H125" s="246"/>
      <c r="I125" s="246"/>
      <c r="J125" s="246"/>
    </row>
    <row r="126" spans="1:10" s="186" customFormat="1" ht="27">
      <c r="A126" s="190" t="s">
        <v>1</v>
      </c>
      <c r="B126" s="265" t="s">
        <v>2</v>
      </c>
      <c r="C126" s="190" t="s">
        <v>3</v>
      </c>
      <c r="D126" s="190" t="s">
        <v>4</v>
      </c>
      <c r="E126" s="191" t="s">
        <v>5</v>
      </c>
      <c r="F126" s="192" t="s">
        <v>6</v>
      </c>
      <c r="G126" s="191" t="s">
        <v>7</v>
      </c>
      <c r="H126" s="190" t="s">
        <v>8</v>
      </c>
      <c r="I126" s="187" t="s">
        <v>9</v>
      </c>
      <c r="J126" s="187" t="s">
        <v>10</v>
      </c>
    </row>
    <row r="127" spans="1:10" ht="30">
      <c r="A127" s="5">
        <v>1</v>
      </c>
      <c r="B127" s="266" t="s">
        <v>113</v>
      </c>
      <c r="C127" s="5" t="s">
        <v>114</v>
      </c>
      <c r="D127" s="5">
        <v>2011</v>
      </c>
      <c r="E127" s="6"/>
      <c r="F127" s="7"/>
      <c r="G127" s="6">
        <f>E127+(E127*F127)</f>
        <v>0</v>
      </c>
      <c r="H127" s="5" t="s">
        <v>13</v>
      </c>
      <c r="I127" s="6">
        <f>2*E127</f>
        <v>0</v>
      </c>
      <c r="J127" s="6">
        <f>2*G127</f>
        <v>0</v>
      </c>
    </row>
    <row r="128" spans="1:10" ht="30">
      <c r="A128" s="5">
        <v>2</v>
      </c>
      <c r="B128" s="266" t="s">
        <v>113</v>
      </c>
      <c r="C128" s="5" t="s">
        <v>115</v>
      </c>
      <c r="D128" s="5">
        <v>2011</v>
      </c>
      <c r="E128" s="6"/>
      <c r="F128" s="7"/>
      <c r="G128" s="6">
        <f>E128+(E128*F128)</f>
        <v>0</v>
      </c>
      <c r="H128" s="5" t="s">
        <v>13</v>
      </c>
      <c r="I128" s="6">
        <f>2*E128</f>
        <v>0</v>
      </c>
      <c r="J128" s="6">
        <f>2*G128</f>
        <v>0</v>
      </c>
    </row>
    <row r="129" spans="1:10">
      <c r="A129" s="239" t="s">
        <v>581</v>
      </c>
      <c r="B129" s="240"/>
      <c r="C129" s="240"/>
      <c r="D129" s="240"/>
      <c r="E129" s="240"/>
      <c r="F129" s="240"/>
      <c r="G129" s="240"/>
      <c r="H129" s="241"/>
      <c r="I129" s="6">
        <f>SUM(I127:I128)</f>
        <v>0</v>
      </c>
      <c r="J129" s="6">
        <f>SUM(J127:J128)</f>
        <v>0</v>
      </c>
    </row>
    <row r="130" spans="1:10">
      <c r="A130" s="10"/>
      <c r="B130" s="283"/>
      <c r="C130" s="91"/>
      <c r="D130" s="10"/>
      <c r="E130" s="10"/>
      <c r="F130" s="10"/>
      <c r="G130" s="10"/>
      <c r="H130" s="10"/>
      <c r="I130" s="22"/>
      <c r="J130" s="22"/>
    </row>
    <row r="131" spans="1:10" ht="37.5" customHeight="1">
      <c r="A131" s="251" t="s">
        <v>116</v>
      </c>
      <c r="B131" s="251"/>
      <c r="C131" s="251"/>
      <c r="D131" s="251"/>
      <c r="E131" s="251"/>
      <c r="F131" s="251"/>
      <c r="G131" s="251"/>
      <c r="H131" s="251"/>
      <c r="I131" s="251"/>
      <c r="J131" s="251"/>
    </row>
    <row r="132" spans="1:10" s="186" customFormat="1" ht="27">
      <c r="A132" s="190" t="s">
        <v>1</v>
      </c>
      <c r="B132" s="265" t="s">
        <v>2</v>
      </c>
      <c r="C132" s="190" t="s">
        <v>3</v>
      </c>
      <c r="D132" s="190" t="s">
        <v>4</v>
      </c>
      <c r="E132" s="191" t="s">
        <v>5</v>
      </c>
      <c r="F132" s="192" t="s">
        <v>6</v>
      </c>
      <c r="G132" s="191" t="s">
        <v>7</v>
      </c>
      <c r="H132" s="190" t="s">
        <v>8</v>
      </c>
      <c r="I132" s="187" t="s">
        <v>9</v>
      </c>
      <c r="J132" s="187" t="s">
        <v>10</v>
      </c>
    </row>
    <row r="133" spans="1:10" ht="30">
      <c r="A133" s="12">
        <v>1</v>
      </c>
      <c r="B133" s="266" t="s">
        <v>117</v>
      </c>
      <c r="C133" s="5" t="s">
        <v>118</v>
      </c>
      <c r="D133" s="12">
        <v>2009</v>
      </c>
      <c r="E133" s="13"/>
      <c r="F133" s="14"/>
      <c r="G133" s="13">
        <f>E133+(E133*F133)</f>
        <v>0</v>
      </c>
      <c r="H133" s="12" t="s">
        <v>13</v>
      </c>
      <c r="I133" s="13">
        <f>2*E133</f>
        <v>0</v>
      </c>
      <c r="J133" s="13">
        <f>2*G133</f>
        <v>0</v>
      </c>
    </row>
    <row r="134" spans="1:10" ht="30">
      <c r="A134" s="12">
        <v>2</v>
      </c>
      <c r="B134" s="266" t="s">
        <v>117</v>
      </c>
      <c r="C134" s="5" t="s">
        <v>119</v>
      </c>
      <c r="D134" s="12">
        <v>2009</v>
      </c>
      <c r="E134" s="13"/>
      <c r="F134" s="14"/>
      <c r="G134" s="13">
        <f t="shared" ref="G134:G147" si="12">E134+(E134*F134)</f>
        <v>0</v>
      </c>
      <c r="H134" s="12" t="s">
        <v>13</v>
      </c>
      <c r="I134" s="13">
        <f t="shared" ref="I134:I147" si="13">2*E134</f>
        <v>0</v>
      </c>
      <c r="J134" s="13">
        <f t="shared" ref="J134:J147" si="14">2*G134</f>
        <v>0</v>
      </c>
    </row>
    <row r="135" spans="1:10" ht="30">
      <c r="A135" s="12">
        <v>3</v>
      </c>
      <c r="B135" s="266" t="s">
        <v>117</v>
      </c>
      <c r="C135" s="5" t="s">
        <v>120</v>
      </c>
      <c r="D135" s="12">
        <v>2009</v>
      </c>
      <c r="E135" s="13"/>
      <c r="F135" s="14"/>
      <c r="G135" s="13">
        <f t="shared" si="12"/>
        <v>0</v>
      </c>
      <c r="H135" s="12" t="s">
        <v>13</v>
      </c>
      <c r="I135" s="13">
        <f t="shared" si="13"/>
        <v>0</v>
      </c>
      <c r="J135" s="13">
        <f t="shared" si="14"/>
        <v>0</v>
      </c>
    </row>
    <row r="136" spans="1:10" ht="30">
      <c r="A136" s="12">
        <v>4</v>
      </c>
      <c r="B136" s="266" t="s">
        <v>117</v>
      </c>
      <c r="C136" s="5" t="s">
        <v>121</v>
      </c>
      <c r="D136" s="12">
        <v>2011</v>
      </c>
      <c r="E136" s="13"/>
      <c r="F136" s="14"/>
      <c r="G136" s="13">
        <f t="shared" si="12"/>
        <v>0</v>
      </c>
      <c r="H136" s="12" t="s">
        <v>13</v>
      </c>
      <c r="I136" s="13">
        <f t="shared" si="13"/>
        <v>0</v>
      </c>
      <c r="J136" s="13">
        <f t="shared" si="14"/>
        <v>0</v>
      </c>
    </row>
    <row r="137" spans="1:10" ht="30">
      <c r="A137" s="12">
        <v>5</v>
      </c>
      <c r="B137" s="266" t="s">
        <v>117</v>
      </c>
      <c r="C137" s="5" t="s">
        <v>122</v>
      </c>
      <c r="D137" s="12">
        <v>2011</v>
      </c>
      <c r="E137" s="13"/>
      <c r="F137" s="14"/>
      <c r="G137" s="13">
        <f t="shared" si="12"/>
        <v>0</v>
      </c>
      <c r="H137" s="12" t="s">
        <v>13</v>
      </c>
      <c r="I137" s="13">
        <f t="shared" si="13"/>
        <v>0</v>
      </c>
      <c r="J137" s="13">
        <f t="shared" si="14"/>
        <v>0</v>
      </c>
    </row>
    <row r="138" spans="1:10" ht="30">
      <c r="A138" s="12">
        <v>6</v>
      </c>
      <c r="B138" s="266" t="s">
        <v>117</v>
      </c>
      <c r="C138" s="5" t="s">
        <v>123</v>
      </c>
      <c r="D138" s="12">
        <v>2011</v>
      </c>
      <c r="E138" s="13"/>
      <c r="F138" s="14"/>
      <c r="G138" s="13">
        <f t="shared" si="12"/>
        <v>0</v>
      </c>
      <c r="H138" s="12" t="s">
        <v>13</v>
      </c>
      <c r="I138" s="13">
        <f t="shared" si="13"/>
        <v>0</v>
      </c>
      <c r="J138" s="13">
        <f t="shared" si="14"/>
        <v>0</v>
      </c>
    </row>
    <row r="139" spans="1:10" ht="30">
      <c r="A139" s="12">
        <v>7</v>
      </c>
      <c r="B139" s="266" t="s">
        <v>117</v>
      </c>
      <c r="C139" s="5" t="s">
        <v>124</v>
      </c>
      <c r="D139" s="12">
        <v>2011</v>
      </c>
      <c r="E139" s="13"/>
      <c r="F139" s="14"/>
      <c r="G139" s="13">
        <f t="shared" si="12"/>
        <v>0</v>
      </c>
      <c r="H139" s="12" t="s">
        <v>13</v>
      </c>
      <c r="I139" s="13">
        <f t="shared" si="13"/>
        <v>0</v>
      </c>
      <c r="J139" s="13">
        <f t="shared" si="14"/>
        <v>0</v>
      </c>
    </row>
    <row r="140" spans="1:10" ht="30">
      <c r="A140" s="12">
        <v>8</v>
      </c>
      <c r="B140" s="266" t="s">
        <v>117</v>
      </c>
      <c r="C140" s="5" t="s">
        <v>125</v>
      </c>
      <c r="D140" s="12">
        <v>2011</v>
      </c>
      <c r="E140" s="13"/>
      <c r="F140" s="14"/>
      <c r="G140" s="13">
        <f t="shared" si="12"/>
        <v>0</v>
      </c>
      <c r="H140" s="12" t="s">
        <v>13</v>
      </c>
      <c r="I140" s="13">
        <f t="shared" si="13"/>
        <v>0</v>
      </c>
      <c r="J140" s="13">
        <f t="shared" si="14"/>
        <v>0</v>
      </c>
    </row>
    <row r="141" spans="1:10" ht="30">
      <c r="A141" s="12">
        <v>9</v>
      </c>
      <c r="B141" s="266" t="s">
        <v>117</v>
      </c>
      <c r="C141" s="5" t="s">
        <v>126</v>
      </c>
      <c r="D141" s="12">
        <v>2009</v>
      </c>
      <c r="E141" s="13"/>
      <c r="F141" s="14"/>
      <c r="G141" s="13">
        <f t="shared" si="12"/>
        <v>0</v>
      </c>
      <c r="H141" s="12" t="s">
        <v>13</v>
      </c>
      <c r="I141" s="13">
        <f t="shared" si="13"/>
        <v>0</v>
      </c>
      <c r="J141" s="13">
        <f t="shared" si="14"/>
        <v>0</v>
      </c>
    </row>
    <row r="142" spans="1:10" ht="30">
      <c r="A142" s="12">
        <v>10</v>
      </c>
      <c r="B142" s="266" t="s">
        <v>127</v>
      </c>
      <c r="C142" s="5" t="s">
        <v>128</v>
      </c>
      <c r="D142" s="12">
        <v>2010</v>
      </c>
      <c r="E142" s="13"/>
      <c r="F142" s="14"/>
      <c r="G142" s="13">
        <f t="shared" si="12"/>
        <v>0</v>
      </c>
      <c r="H142" s="12" t="s">
        <v>13</v>
      </c>
      <c r="I142" s="13">
        <f t="shared" si="13"/>
        <v>0</v>
      </c>
      <c r="J142" s="13">
        <f t="shared" si="14"/>
        <v>0</v>
      </c>
    </row>
    <row r="143" spans="1:10" ht="30">
      <c r="A143" s="12">
        <v>11</v>
      </c>
      <c r="B143" s="266" t="s">
        <v>127</v>
      </c>
      <c r="C143" s="5" t="s">
        <v>129</v>
      </c>
      <c r="D143" s="12">
        <v>2010</v>
      </c>
      <c r="E143" s="13"/>
      <c r="F143" s="14"/>
      <c r="G143" s="13">
        <f t="shared" si="12"/>
        <v>0</v>
      </c>
      <c r="H143" s="12" t="s">
        <v>13</v>
      </c>
      <c r="I143" s="13">
        <f t="shared" si="13"/>
        <v>0</v>
      </c>
      <c r="J143" s="13">
        <f t="shared" si="14"/>
        <v>0</v>
      </c>
    </row>
    <row r="144" spans="1:10" ht="30">
      <c r="A144" s="12">
        <v>12</v>
      </c>
      <c r="B144" s="266" t="s">
        <v>130</v>
      </c>
      <c r="C144" s="5" t="s">
        <v>131</v>
      </c>
      <c r="D144" s="12">
        <v>2008</v>
      </c>
      <c r="E144" s="13"/>
      <c r="F144" s="14"/>
      <c r="G144" s="13">
        <f>E144+(E144*F144)</f>
        <v>0</v>
      </c>
      <c r="H144" s="12" t="s">
        <v>13</v>
      </c>
      <c r="I144" s="13">
        <f t="shared" si="13"/>
        <v>0</v>
      </c>
      <c r="J144" s="13">
        <f t="shared" si="14"/>
        <v>0</v>
      </c>
    </row>
    <row r="145" spans="1:10" ht="30">
      <c r="A145" s="12">
        <v>13</v>
      </c>
      <c r="B145" s="266" t="s">
        <v>130</v>
      </c>
      <c r="C145" s="5" t="s">
        <v>132</v>
      </c>
      <c r="D145" s="12">
        <v>2008</v>
      </c>
      <c r="E145" s="13"/>
      <c r="F145" s="14"/>
      <c r="G145" s="13">
        <f t="shared" si="12"/>
        <v>0</v>
      </c>
      <c r="H145" s="12" t="s">
        <v>13</v>
      </c>
      <c r="I145" s="13">
        <f t="shared" si="13"/>
        <v>0</v>
      </c>
      <c r="J145" s="13">
        <f t="shared" si="14"/>
        <v>0</v>
      </c>
    </row>
    <row r="146" spans="1:10" ht="30">
      <c r="A146" s="12">
        <v>14</v>
      </c>
      <c r="B146" s="266" t="s">
        <v>130</v>
      </c>
      <c r="C146" s="5" t="s">
        <v>133</v>
      </c>
      <c r="D146" s="12">
        <v>2009</v>
      </c>
      <c r="E146" s="13"/>
      <c r="F146" s="14"/>
      <c r="G146" s="13">
        <f t="shared" si="12"/>
        <v>0</v>
      </c>
      <c r="H146" s="12" t="s">
        <v>13</v>
      </c>
      <c r="I146" s="13">
        <f t="shared" si="13"/>
        <v>0</v>
      </c>
      <c r="J146" s="13">
        <f t="shared" si="14"/>
        <v>0</v>
      </c>
    </row>
    <row r="147" spans="1:10" ht="30">
      <c r="A147" s="12">
        <v>15</v>
      </c>
      <c r="B147" s="266" t="s">
        <v>134</v>
      </c>
      <c r="C147" s="5"/>
      <c r="D147" s="12">
        <v>2010</v>
      </c>
      <c r="E147" s="13"/>
      <c r="F147" s="14"/>
      <c r="G147" s="13">
        <f t="shared" si="12"/>
        <v>0</v>
      </c>
      <c r="H147" s="12" t="s">
        <v>13</v>
      </c>
      <c r="I147" s="13">
        <f t="shared" si="13"/>
        <v>0</v>
      </c>
      <c r="J147" s="13">
        <f t="shared" si="14"/>
        <v>0</v>
      </c>
    </row>
    <row r="148" spans="1:10">
      <c r="A148" s="239" t="s">
        <v>581</v>
      </c>
      <c r="B148" s="240"/>
      <c r="C148" s="240"/>
      <c r="D148" s="240"/>
      <c r="E148" s="240"/>
      <c r="F148" s="240"/>
      <c r="G148" s="240"/>
      <c r="H148" s="241"/>
      <c r="I148" s="13">
        <f>SUM(I133:I147)</f>
        <v>0</v>
      </c>
      <c r="J148" s="13">
        <f>SUM(J133:J147)</f>
        <v>0</v>
      </c>
    </row>
    <row r="150" spans="1:10" ht="15.75">
      <c r="A150" s="245" t="s">
        <v>135</v>
      </c>
      <c r="B150" s="245"/>
      <c r="C150" s="245"/>
      <c r="D150" s="245"/>
      <c r="E150" s="245"/>
      <c r="F150" s="245"/>
      <c r="G150" s="245"/>
      <c r="H150" s="245"/>
      <c r="I150" s="245"/>
      <c r="J150" s="245"/>
    </row>
    <row r="151" spans="1:10" s="186" customFormat="1" ht="27">
      <c r="A151" s="190" t="s">
        <v>1</v>
      </c>
      <c r="B151" s="265" t="s">
        <v>2</v>
      </c>
      <c r="C151" s="190" t="s">
        <v>3</v>
      </c>
      <c r="D151" s="190" t="s">
        <v>4</v>
      </c>
      <c r="E151" s="191" t="s">
        <v>5</v>
      </c>
      <c r="F151" s="192" t="s">
        <v>6</v>
      </c>
      <c r="G151" s="191" t="s">
        <v>7</v>
      </c>
      <c r="H151" s="190" t="s">
        <v>8</v>
      </c>
      <c r="I151" s="187" t="s">
        <v>9</v>
      </c>
      <c r="J151" s="187" t="s">
        <v>10</v>
      </c>
    </row>
    <row r="152" spans="1:10" ht="30">
      <c r="A152" s="12">
        <v>1</v>
      </c>
      <c r="B152" s="266" t="s">
        <v>136</v>
      </c>
      <c r="C152" s="5" t="s">
        <v>137</v>
      </c>
      <c r="D152" s="12">
        <v>2020</v>
      </c>
      <c r="E152" s="13"/>
      <c r="F152" s="14"/>
      <c r="G152" s="13">
        <f>E152+(E152*F152)</f>
        <v>0</v>
      </c>
      <c r="H152" s="12" t="s">
        <v>13</v>
      </c>
      <c r="I152" s="13">
        <f>2*E152</f>
        <v>0</v>
      </c>
      <c r="J152" s="13">
        <f>2*G152</f>
        <v>0</v>
      </c>
    </row>
    <row r="153" spans="1:10" ht="30">
      <c r="A153" s="12">
        <v>2</v>
      </c>
      <c r="B153" s="266" t="s">
        <v>136</v>
      </c>
      <c r="C153" s="5" t="s">
        <v>138</v>
      </c>
      <c r="D153" s="12">
        <v>2020</v>
      </c>
      <c r="E153" s="13"/>
      <c r="F153" s="14"/>
      <c r="G153" s="13">
        <f>E153+(E153*F153)</f>
        <v>0</v>
      </c>
      <c r="H153" s="12" t="s">
        <v>13</v>
      </c>
      <c r="I153" s="13">
        <f>2*E153</f>
        <v>0</v>
      </c>
      <c r="J153" s="13">
        <f>2*G153</f>
        <v>0</v>
      </c>
    </row>
    <row r="154" spans="1:10" ht="30">
      <c r="A154" s="12">
        <v>3</v>
      </c>
      <c r="B154" s="266" t="s">
        <v>136</v>
      </c>
      <c r="C154" s="5" t="s">
        <v>139</v>
      </c>
      <c r="D154" s="12">
        <v>2020</v>
      </c>
      <c r="E154" s="13"/>
      <c r="F154" s="14"/>
      <c r="G154" s="13">
        <f>E154+(E154*F154)</f>
        <v>0</v>
      </c>
      <c r="H154" s="12" t="s">
        <v>13</v>
      </c>
      <c r="I154" s="13">
        <f>2*E154</f>
        <v>0</v>
      </c>
      <c r="J154" s="13">
        <f>2*G154</f>
        <v>0</v>
      </c>
    </row>
    <row r="155" spans="1:10" ht="30">
      <c r="A155" s="12">
        <v>4</v>
      </c>
      <c r="B155" s="266" t="s">
        <v>140</v>
      </c>
      <c r="C155" s="5" t="s">
        <v>141</v>
      </c>
      <c r="D155" s="12">
        <v>2020</v>
      </c>
      <c r="E155" s="13"/>
      <c r="F155" s="14"/>
      <c r="G155" s="13">
        <f>E155+(E155*F155)</f>
        <v>0</v>
      </c>
      <c r="H155" s="12" t="s">
        <v>13</v>
      </c>
      <c r="I155" s="13">
        <f>2*E155</f>
        <v>0</v>
      </c>
      <c r="J155" s="13">
        <f>2*G155</f>
        <v>0</v>
      </c>
    </row>
    <row r="156" spans="1:10">
      <c r="A156" s="239" t="s">
        <v>581</v>
      </c>
      <c r="B156" s="240"/>
      <c r="C156" s="240"/>
      <c r="D156" s="240"/>
      <c r="E156" s="240"/>
      <c r="F156" s="240"/>
      <c r="G156" s="240"/>
      <c r="H156" s="241"/>
      <c r="I156" s="13">
        <f>SUM(I152:I155)</f>
        <v>0</v>
      </c>
      <c r="J156" s="13">
        <f>SUM(J152:J155)</f>
        <v>0</v>
      </c>
    </row>
    <row r="157" spans="1:10">
      <c r="A157" s="10"/>
      <c r="B157" s="283"/>
      <c r="C157" s="91"/>
      <c r="D157" s="10"/>
      <c r="E157" s="10"/>
      <c r="F157" s="10"/>
      <c r="G157" s="10"/>
      <c r="H157" s="10"/>
      <c r="I157" s="23"/>
      <c r="J157" s="23"/>
    </row>
    <row r="158" spans="1:10" ht="37.5" customHeight="1">
      <c r="A158" s="252" t="s">
        <v>142</v>
      </c>
      <c r="B158" s="252"/>
      <c r="C158" s="252"/>
      <c r="D158" s="252"/>
      <c r="E158" s="252"/>
      <c r="F158" s="252"/>
      <c r="G158" s="252"/>
      <c r="H158" s="252"/>
      <c r="I158" s="252"/>
      <c r="J158" s="252"/>
    </row>
    <row r="159" spans="1:10" s="186" customFormat="1" ht="27">
      <c r="A159" s="190" t="s">
        <v>1</v>
      </c>
      <c r="B159" s="265" t="s">
        <v>2</v>
      </c>
      <c r="C159" s="190" t="s">
        <v>3</v>
      </c>
      <c r="D159" s="190" t="s">
        <v>4</v>
      </c>
      <c r="E159" s="191" t="s">
        <v>5</v>
      </c>
      <c r="F159" s="192" t="s">
        <v>6</v>
      </c>
      <c r="G159" s="191" t="s">
        <v>7</v>
      </c>
      <c r="H159" s="190" t="s">
        <v>8</v>
      </c>
      <c r="I159" s="187" t="s">
        <v>9</v>
      </c>
      <c r="J159" s="187" t="s">
        <v>10</v>
      </c>
    </row>
    <row r="160" spans="1:10" ht="30">
      <c r="A160" s="12">
        <v>1</v>
      </c>
      <c r="B160" s="266" t="s">
        <v>143</v>
      </c>
      <c r="C160" s="5" t="s">
        <v>144</v>
      </c>
      <c r="D160" s="12">
        <v>2008</v>
      </c>
      <c r="E160" s="237"/>
      <c r="F160" s="247"/>
      <c r="G160" s="255">
        <f>E160+(E160*F160)</f>
        <v>0</v>
      </c>
      <c r="H160" s="12" t="s">
        <v>13</v>
      </c>
      <c r="I160" s="255">
        <f>2*E160</f>
        <v>0</v>
      </c>
      <c r="J160" s="255">
        <f>2*G160</f>
        <v>0</v>
      </c>
    </row>
    <row r="161" spans="1:10" ht="30">
      <c r="A161" s="12">
        <v>2</v>
      </c>
      <c r="B161" s="266" t="s">
        <v>145</v>
      </c>
      <c r="C161" s="5" t="s">
        <v>146</v>
      </c>
      <c r="D161" s="12">
        <v>2008</v>
      </c>
      <c r="E161" s="253"/>
      <c r="F161" s="254"/>
      <c r="G161" s="256"/>
      <c r="H161" s="12" t="s">
        <v>13</v>
      </c>
      <c r="I161" s="256"/>
      <c r="J161" s="256"/>
    </row>
    <row r="162" spans="1:10" ht="30">
      <c r="A162" s="12">
        <v>3</v>
      </c>
      <c r="B162" s="266" t="s">
        <v>147</v>
      </c>
      <c r="C162" s="5" t="s">
        <v>148</v>
      </c>
      <c r="D162" s="12">
        <v>2008</v>
      </c>
      <c r="E162" s="253"/>
      <c r="F162" s="254"/>
      <c r="G162" s="256"/>
      <c r="H162" s="12" t="s">
        <v>13</v>
      </c>
      <c r="I162" s="256"/>
      <c r="J162" s="256"/>
    </row>
    <row r="163" spans="1:10" ht="22.5" customHeight="1">
      <c r="A163" s="12">
        <v>4</v>
      </c>
      <c r="B163" s="266" t="s">
        <v>149</v>
      </c>
      <c r="C163" s="5" t="s">
        <v>150</v>
      </c>
      <c r="D163" s="12">
        <v>2008</v>
      </c>
      <c r="E163" s="238"/>
      <c r="F163" s="248"/>
      <c r="G163" s="250"/>
      <c r="H163" s="12" t="s">
        <v>13</v>
      </c>
      <c r="I163" s="250"/>
      <c r="J163" s="250"/>
    </row>
    <row r="164" spans="1:10">
      <c r="A164" s="239" t="s">
        <v>581</v>
      </c>
      <c r="B164" s="240"/>
      <c r="C164" s="240"/>
      <c r="D164" s="240"/>
      <c r="E164" s="240"/>
      <c r="F164" s="240"/>
      <c r="G164" s="240"/>
      <c r="H164" s="241"/>
      <c r="I164" s="24">
        <f>I160</f>
        <v>0</v>
      </c>
      <c r="J164" s="24">
        <f>J160</f>
        <v>0</v>
      </c>
    </row>
    <row r="165" spans="1:10">
      <c r="A165" s="10"/>
      <c r="B165" s="283"/>
      <c r="C165" s="91"/>
      <c r="D165" s="10"/>
      <c r="E165" s="10"/>
      <c r="F165" s="10"/>
      <c r="G165" s="10"/>
      <c r="H165" s="10"/>
      <c r="I165" s="23"/>
      <c r="J165" s="23"/>
    </row>
    <row r="166" spans="1:10" ht="22.5" customHeight="1">
      <c r="A166" s="245" t="s">
        <v>151</v>
      </c>
      <c r="B166" s="245"/>
      <c r="C166" s="245"/>
      <c r="D166" s="245"/>
      <c r="E166" s="245"/>
      <c r="F166" s="245"/>
      <c r="G166" s="245"/>
      <c r="H166" s="245"/>
      <c r="I166" s="245"/>
      <c r="J166" s="245"/>
    </row>
    <row r="167" spans="1:10" s="186" customFormat="1" ht="27">
      <c r="A167" s="190" t="s">
        <v>1</v>
      </c>
      <c r="B167" s="265" t="s">
        <v>2</v>
      </c>
      <c r="C167" s="190" t="s">
        <v>3</v>
      </c>
      <c r="D167" s="190" t="s">
        <v>4</v>
      </c>
      <c r="E167" s="191" t="s">
        <v>5</v>
      </c>
      <c r="F167" s="192" t="s">
        <v>6</v>
      </c>
      <c r="G167" s="191" t="s">
        <v>7</v>
      </c>
      <c r="H167" s="190" t="s">
        <v>8</v>
      </c>
      <c r="I167" s="187" t="s">
        <v>9</v>
      </c>
      <c r="J167" s="187" t="s">
        <v>10</v>
      </c>
    </row>
    <row r="168" spans="1:10" ht="30">
      <c r="A168" s="12">
        <v>1</v>
      </c>
      <c r="B168" s="266" t="s">
        <v>152</v>
      </c>
      <c r="C168" s="5" t="s">
        <v>153</v>
      </c>
      <c r="D168" s="12">
        <v>2011</v>
      </c>
      <c r="E168" s="13"/>
      <c r="F168" s="14"/>
      <c r="G168" s="13">
        <f>E168+(E168*F168)</f>
        <v>0</v>
      </c>
      <c r="H168" s="12" t="s">
        <v>13</v>
      </c>
      <c r="I168" s="13">
        <f>2*E168</f>
        <v>0</v>
      </c>
      <c r="J168" s="13">
        <f>2*G168</f>
        <v>0</v>
      </c>
    </row>
    <row r="169" spans="1:10" ht="30">
      <c r="A169" s="12">
        <v>2</v>
      </c>
      <c r="B169" s="266" t="s">
        <v>152</v>
      </c>
      <c r="C169" s="5" t="s">
        <v>154</v>
      </c>
      <c r="D169" s="12">
        <v>2011</v>
      </c>
      <c r="E169" s="13"/>
      <c r="F169" s="14"/>
      <c r="G169" s="13">
        <f>E169+(E169*F169)</f>
        <v>0</v>
      </c>
      <c r="H169" s="12" t="s">
        <v>13</v>
      </c>
      <c r="I169" s="13">
        <f>2*E169</f>
        <v>0</v>
      </c>
      <c r="J169" s="13">
        <f>2*G169</f>
        <v>0</v>
      </c>
    </row>
    <row r="170" spans="1:10">
      <c r="A170" s="239" t="s">
        <v>581</v>
      </c>
      <c r="B170" s="240"/>
      <c r="C170" s="240"/>
      <c r="D170" s="240"/>
      <c r="E170" s="240"/>
      <c r="F170" s="240"/>
      <c r="G170" s="240"/>
      <c r="H170" s="241"/>
      <c r="I170" s="13">
        <f>SUM(I168:I169)</f>
        <v>0</v>
      </c>
      <c r="J170" s="13">
        <f>SUM(J168:J169)</f>
        <v>0</v>
      </c>
    </row>
    <row r="171" spans="1:10">
      <c r="A171" s="15"/>
      <c r="B171" s="284"/>
      <c r="C171" s="92"/>
      <c r="D171" s="15"/>
      <c r="E171" s="15"/>
      <c r="F171" s="15"/>
      <c r="G171" s="15"/>
      <c r="H171" s="15"/>
      <c r="I171" s="16"/>
      <c r="J171" s="16"/>
    </row>
    <row r="172" spans="1:10" ht="39.75" customHeight="1">
      <c r="A172" s="242" t="s">
        <v>155</v>
      </c>
      <c r="B172" s="242"/>
      <c r="C172" s="242"/>
      <c r="D172" s="242"/>
      <c r="E172" s="242"/>
      <c r="F172" s="242"/>
      <c r="G172" s="242"/>
      <c r="H172" s="242"/>
      <c r="I172" s="242"/>
      <c r="J172" s="242"/>
    </row>
    <row r="173" spans="1:10" s="186" customFormat="1" ht="27">
      <c r="A173" s="190" t="s">
        <v>1</v>
      </c>
      <c r="B173" s="265" t="s">
        <v>2</v>
      </c>
      <c r="C173" s="190" t="s">
        <v>3</v>
      </c>
      <c r="D173" s="190" t="s">
        <v>4</v>
      </c>
      <c r="E173" s="191" t="s">
        <v>5</v>
      </c>
      <c r="F173" s="192" t="s">
        <v>6</v>
      </c>
      <c r="G173" s="191" t="s">
        <v>7</v>
      </c>
      <c r="H173" s="190" t="s">
        <v>8</v>
      </c>
      <c r="I173" s="187" t="s">
        <v>9</v>
      </c>
      <c r="J173" s="187" t="s">
        <v>10</v>
      </c>
    </row>
    <row r="174" spans="1:10" ht="30">
      <c r="A174" s="12">
        <v>1</v>
      </c>
      <c r="B174" s="266" t="s">
        <v>156</v>
      </c>
      <c r="C174" s="5" t="s">
        <v>157</v>
      </c>
      <c r="D174" s="12">
        <v>2015</v>
      </c>
      <c r="E174" s="13"/>
      <c r="F174" s="14"/>
      <c r="G174" s="13">
        <f>E174+(E174*F174)</f>
        <v>0</v>
      </c>
      <c r="H174" s="12" t="s">
        <v>13</v>
      </c>
      <c r="I174" s="13">
        <f>2*E174</f>
        <v>0</v>
      </c>
      <c r="J174" s="13">
        <f>2*G174</f>
        <v>0</v>
      </c>
    </row>
    <row r="175" spans="1:10" ht="30">
      <c r="A175" s="12">
        <v>2</v>
      </c>
      <c r="B175" s="266" t="s">
        <v>158</v>
      </c>
      <c r="C175" s="5" t="s">
        <v>159</v>
      </c>
      <c r="D175" s="12">
        <v>2015</v>
      </c>
      <c r="E175" s="13"/>
      <c r="F175" s="14"/>
      <c r="G175" s="13">
        <f>E175+(E175*F175)</f>
        <v>0</v>
      </c>
      <c r="H175" s="12" t="s">
        <v>13</v>
      </c>
      <c r="I175" s="13">
        <f>2*E175</f>
        <v>0</v>
      </c>
      <c r="J175" s="13">
        <f>2*G175</f>
        <v>0</v>
      </c>
    </row>
    <row r="176" spans="1:10" ht="30">
      <c r="A176" s="12">
        <v>3</v>
      </c>
      <c r="B176" s="266" t="s">
        <v>160</v>
      </c>
      <c r="C176" s="5" t="s">
        <v>161</v>
      </c>
      <c r="D176" s="12">
        <v>2015</v>
      </c>
      <c r="E176" s="13"/>
      <c r="F176" s="14"/>
      <c r="G176" s="13">
        <f>E176+(E176*F176)</f>
        <v>0</v>
      </c>
      <c r="H176" s="12" t="s">
        <v>13</v>
      </c>
      <c r="I176" s="13">
        <f>2*E176</f>
        <v>0</v>
      </c>
      <c r="J176" s="13">
        <f>2*G176</f>
        <v>0</v>
      </c>
    </row>
    <row r="177" spans="1:10">
      <c r="A177" s="239" t="s">
        <v>581</v>
      </c>
      <c r="B177" s="240"/>
      <c r="C177" s="240"/>
      <c r="D177" s="240"/>
      <c r="E177" s="240"/>
      <c r="F177" s="240"/>
      <c r="G177" s="240"/>
      <c r="H177" s="241"/>
      <c r="I177" s="13">
        <f>SUM(I174:I176)</f>
        <v>0</v>
      </c>
      <c r="J177" s="13">
        <f>SUM(J174:J176)</f>
        <v>0</v>
      </c>
    </row>
    <row r="178" spans="1:10">
      <c r="A178" s="10"/>
      <c r="B178" s="283"/>
      <c r="C178" s="91"/>
      <c r="D178" s="10"/>
      <c r="E178" s="10"/>
      <c r="F178" s="10"/>
      <c r="G178" s="10"/>
      <c r="H178" s="10"/>
      <c r="I178" s="25"/>
      <c r="J178" s="25"/>
    </row>
    <row r="179" spans="1:10" ht="15.75">
      <c r="A179" s="245" t="s">
        <v>162</v>
      </c>
      <c r="B179" s="245"/>
      <c r="C179" s="245"/>
      <c r="D179" s="245"/>
      <c r="E179" s="245"/>
      <c r="F179" s="245"/>
      <c r="G179" s="245"/>
      <c r="H179" s="245"/>
      <c r="I179" s="245"/>
      <c r="J179" s="245"/>
    </row>
    <row r="180" spans="1:10" s="186" customFormat="1" ht="27">
      <c r="A180" s="190" t="s">
        <v>1</v>
      </c>
      <c r="B180" s="265" t="s">
        <v>2</v>
      </c>
      <c r="C180" s="190" t="s">
        <v>3</v>
      </c>
      <c r="D180" s="190" t="s">
        <v>4</v>
      </c>
      <c r="E180" s="191" t="s">
        <v>5</v>
      </c>
      <c r="F180" s="192" t="s">
        <v>6</v>
      </c>
      <c r="G180" s="191" t="s">
        <v>7</v>
      </c>
      <c r="H180" s="190" t="s">
        <v>8</v>
      </c>
      <c r="I180" s="187" t="s">
        <v>9</v>
      </c>
      <c r="J180" s="187" t="s">
        <v>10</v>
      </c>
    </row>
    <row r="181" spans="1:10" ht="16.5">
      <c r="A181" s="20">
        <v>1</v>
      </c>
      <c r="B181" s="267" t="s">
        <v>163</v>
      </c>
      <c r="C181" s="20">
        <v>12040107</v>
      </c>
      <c r="D181" s="20">
        <v>2012</v>
      </c>
      <c r="E181" s="18"/>
      <c r="F181" s="21"/>
      <c r="G181" s="18">
        <f>E181+(E181*F181)</f>
        <v>0</v>
      </c>
      <c r="H181" s="12" t="s">
        <v>13</v>
      </c>
      <c r="I181" s="26">
        <f>2*E181</f>
        <v>0</v>
      </c>
      <c r="J181" s="26">
        <f>2*G181</f>
        <v>0</v>
      </c>
    </row>
    <row r="182" spans="1:10">
      <c r="A182" s="239" t="s">
        <v>581</v>
      </c>
      <c r="B182" s="240"/>
      <c r="C182" s="240"/>
      <c r="D182" s="240"/>
      <c r="E182" s="240"/>
      <c r="F182" s="240"/>
      <c r="G182" s="240"/>
      <c r="H182" s="241"/>
      <c r="I182" s="13">
        <f>I181</f>
        <v>0</v>
      </c>
      <c r="J182" s="13">
        <f>J181</f>
        <v>0</v>
      </c>
    </row>
    <row r="183" spans="1:10">
      <c r="A183" s="10"/>
      <c r="B183" s="283"/>
      <c r="C183" s="91"/>
      <c r="D183" s="10"/>
      <c r="E183" s="10"/>
      <c r="F183" s="10"/>
      <c r="G183" s="10"/>
      <c r="H183" s="10"/>
      <c r="I183" s="23"/>
      <c r="J183" s="23"/>
    </row>
    <row r="184" spans="1:10" ht="15.75">
      <c r="A184" s="257" t="s">
        <v>164</v>
      </c>
      <c r="B184" s="257"/>
      <c r="C184" s="257"/>
      <c r="D184" s="257"/>
      <c r="E184" s="257"/>
      <c r="F184" s="257"/>
      <c r="G184" s="257"/>
      <c r="H184" s="257"/>
      <c r="I184" s="257"/>
      <c r="J184" s="257"/>
    </row>
    <row r="185" spans="1:10" s="186" customFormat="1" ht="27">
      <c r="A185" s="190" t="s">
        <v>1</v>
      </c>
      <c r="B185" s="265" t="s">
        <v>2</v>
      </c>
      <c r="C185" s="190" t="s">
        <v>3</v>
      </c>
      <c r="D185" s="190" t="s">
        <v>4</v>
      </c>
      <c r="E185" s="191" t="s">
        <v>5</v>
      </c>
      <c r="F185" s="192" t="s">
        <v>6</v>
      </c>
      <c r="G185" s="191" t="s">
        <v>7</v>
      </c>
      <c r="H185" s="190" t="s">
        <v>8</v>
      </c>
      <c r="I185" s="187" t="s">
        <v>165</v>
      </c>
      <c r="J185" s="187" t="s">
        <v>166</v>
      </c>
    </row>
    <row r="186" spans="1:10" ht="30">
      <c r="A186" s="12">
        <v>1</v>
      </c>
      <c r="B186" s="266" t="s">
        <v>167</v>
      </c>
      <c r="C186" s="5" t="s">
        <v>168</v>
      </c>
      <c r="D186" s="12">
        <v>2015</v>
      </c>
      <c r="E186" s="13"/>
      <c r="F186" s="14"/>
      <c r="G186" s="9">
        <f>E186+(E186*F186)</f>
        <v>0</v>
      </c>
      <c r="H186" s="12" t="s">
        <v>13</v>
      </c>
      <c r="I186" s="9">
        <f>2*E186</f>
        <v>0</v>
      </c>
      <c r="J186" s="9">
        <f>2*G186</f>
        <v>0</v>
      </c>
    </row>
    <row r="187" spans="1:10">
      <c r="A187" s="239" t="s">
        <v>581</v>
      </c>
      <c r="B187" s="240"/>
      <c r="C187" s="240"/>
      <c r="D187" s="240"/>
      <c r="E187" s="240"/>
      <c r="F187" s="240"/>
      <c r="G187" s="240"/>
      <c r="H187" s="241"/>
      <c r="I187" s="27">
        <f>I186</f>
        <v>0</v>
      </c>
      <c r="J187" s="27">
        <f>J186</f>
        <v>0</v>
      </c>
    </row>
    <row r="188" spans="1:10">
      <c r="A188" s="28"/>
      <c r="B188" s="285"/>
      <c r="C188" s="93"/>
      <c r="D188" s="28"/>
      <c r="E188" s="28"/>
      <c r="F188" s="28"/>
      <c r="G188" s="28"/>
      <c r="H188" s="28"/>
      <c r="I188" s="29"/>
      <c r="J188" s="29"/>
    </row>
    <row r="189" spans="1:10" ht="15.75">
      <c r="A189" s="245" t="s">
        <v>169</v>
      </c>
      <c r="B189" s="245"/>
      <c r="C189" s="245"/>
      <c r="D189" s="245"/>
      <c r="E189" s="245"/>
      <c r="F189" s="245"/>
      <c r="G189" s="245"/>
      <c r="H189" s="245"/>
      <c r="I189" s="245"/>
      <c r="J189" s="245"/>
    </row>
    <row r="190" spans="1:10" s="186" customFormat="1" ht="27">
      <c r="A190" s="190" t="s">
        <v>1</v>
      </c>
      <c r="B190" s="265" t="s">
        <v>2</v>
      </c>
      <c r="C190" s="190" t="s">
        <v>3</v>
      </c>
      <c r="D190" s="190" t="s">
        <v>4</v>
      </c>
      <c r="E190" s="191" t="s">
        <v>5</v>
      </c>
      <c r="F190" s="192" t="s">
        <v>6</v>
      </c>
      <c r="G190" s="191" t="s">
        <v>7</v>
      </c>
      <c r="H190" s="190" t="s">
        <v>8</v>
      </c>
      <c r="I190" s="187" t="s">
        <v>9</v>
      </c>
      <c r="J190" s="187" t="s">
        <v>10</v>
      </c>
    </row>
    <row r="191" spans="1:10">
      <c r="A191" s="12">
        <v>1</v>
      </c>
      <c r="B191" s="266" t="s">
        <v>170</v>
      </c>
      <c r="C191" s="5" t="s">
        <v>171</v>
      </c>
      <c r="D191" s="12">
        <v>2021</v>
      </c>
      <c r="E191" s="13"/>
      <c r="F191" s="14"/>
      <c r="G191" s="13">
        <f>E191+(E191*F191)</f>
        <v>0</v>
      </c>
      <c r="H191" s="12" t="s">
        <v>13</v>
      </c>
      <c r="I191" s="13">
        <f>2*E191</f>
        <v>0</v>
      </c>
      <c r="J191" s="13">
        <f>2*G191</f>
        <v>0</v>
      </c>
    </row>
    <row r="192" spans="1:10">
      <c r="A192" s="12">
        <v>2</v>
      </c>
      <c r="B192" s="266" t="s">
        <v>170</v>
      </c>
      <c r="C192" s="5" t="s">
        <v>172</v>
      </c>
      <c r="D192" s="12">
        <v>2021</v>
      </c>
      <c r="E192" s="13"/>
      <c r="F192" s="14"/>
      <c r="G192" s="13">
        <f>E192+(E192*F192)</f>
        <v>0</v>
      </c>
      <c r="H192" s="12" t="s">
        <v>13</v>
      </c>
      <c r="I192" s="13">
        <f>2*E192</f>
        <v>0</v>
      </c>
      <c r="J192" s="13">
        <f>2*G192</f>
        <v>0</v>
      </c>
    </row>
    <row r="193" spans="1:10">
      <c r="A193" s="12">
        <v>3</v>
      </c>
      <c r="B193" s="266" t="s">
        <v>173</v>
      </c>
      <c r="C193" s="5" t="s">
        <v>174</v>
      </c>
      <c r="D193" s="12">
        <v>2021</v>
      </c>
      <c r="E193" s="13"/>
      <c r="F193" s="14"/>
      <c r="G193" s="13">
        <f>E193+(E193*F193)</f>
        <v>0</v>
      </c>
      <c r="H193" s="12" t="s">
        <v>13</v>
      </c>
      <c r="I193" s="13">
        <f>2*E193</f>
        <v>0</v>
      </c>
      <c r="J193" s="13">
        <f>2*G193</f>
        <v>0</v>
      </c>
    </row>
    <row r="194" spans="1:10" ht="30">
      <c r="A194" s="12">
        <v>4</v>
      </c>
      <c r="B194" s="266" t="s">
        <v>175</v>
      </c>
      <c r="C194" s="5" t="s">
        <v>176</v>
      </c>
      <c r="D194" s="12">
        <v>2019</v>
      </c>
      <c r="E194" s="13"/>
      <c r="F194" s="14"/>
      <c r="G194" s="13">
        <f>E194+(E194*F194)</f>
        <v>0</v>
      </c>
      <c r="H194" s="12" t="s">
        <v>13</v>
      </c>
      <c r="I194" s="13">
        <f>2*E194</f>
        <v>0</v>
      </c>
      <c r="J194" s="13">
        <f>2*G194</f>
        <v>0</v>
      </c>
    </row>
    <row r="195" spans="1:10">
      <c r="A195" s="239" t="s">
        <v>581</v>
      </c>
      <c r="B195" s="240"/>
      <c r="C195" s="240"/>
      <c r="D195" s="240"/>
      <c r="E195" s="240"/>
      <c r="F195" s="240"/>
      <c r="G195" s="240"/>
      <c r="H195" s="241"/>
      <c r="I195" s="13">
        <f>SUM(I191:I194)</f>
        <v>0</v>
      </c>
      <c r="J195" s="13">
        <f>SUM(J191:J194)</f>
        <v>0</v>
      </c>
    </row>
    <row r="196" spans="1:10">
      <c r="A196" s="10"/>
      <c r="B196" s="283"/>
      <c r="C196" s="91"/>
      <c r="D196" s="10"/>
      <c r="E196" s="10"/>
      <c r="F196" s="10"/>
      <c r="G196" s="10"/>
      <c r="H196" s="10"/>
      <c r="I196" s="23"/>
      <c r="J196" s="23"/>
    </row>
    <row r="197" spans="1:10" ht="15.75">
      <c r="A197" s="245" t="s">
        <v>177</v>
      </c>
      <c r="B197" s="245"/>
      <c r="C197" s="245"/>
      <c r="D197" s="245"/>
      <c r="E197" s="245"/>
      <c r="F197" s="245"/>
      <c r="G197" s="245"/>
      <c r="H197" s="245"/>
      <c r="I197" s="245"/>
      <c r="J197" s="245"/>
    </row>
    <row r="198" spans="1:10" ht="66">
      <c r="A198" s="1" t="s">
        <v>1</v>
      </c>
      <c r="B198" s="268" t="s">
        <v>2</v>
      </c>
      <c r="C198" s="1" t="s">
        <v>3</v>
      </c>
      <c r="D198" s="1" t="s">
        <v>4</v>
      </c>
      <c r="E198" s="2" t="s">
        <v>5</v>
      </c>
      <c r="F198" s="3" t="s">
        <v>6</v>
      </c>
      <c r="G198" s="2" t="s">
        <v>7</v>
      </c>
      <c r="H198" s="1" t="s">
        <v>8</v>
      </c>
      <c r="I198" s="4" t="s">
        <v>9</v>
      </c>
      <c r="J198" s="4" t="s">
        <v>10</v>
      </c>
    </row>
    <row r="199" spans="1:10">
      <c r="A199" s="12">
        <v>1</v>
      </c>
      <c r="B199" s="266" t="s">
        <v>178</v>
      </c>
      <c r="C199" s="5" t="s">
        <v>179</v>
      </c>
      <c r="D199" s="12">
        <v>2021</v>
      </c>
      <c r="E199" s="237"/>
      <c r="F199" s="247"/>
      <c r="G199" s="255">
        <f>E199+(E199*F199)</f>
        <v>0</v>
      </c>
      <c r="H199" s="12" t="s">
        <v>13</v>
      </c>
      <c r="I199" s="255">
        <f>2*E199</f>
        <v>0</v>
      </c>
      <c r="J199" s="255">
        <f>2*G199</f>
        <v>0</v>
      </c>
    </row>
    <row r="200" spans="1:10">
      <c r="A200" s="12">
        <v>2</v>
      </c>
      <c r="B200" s="266" t="s">
        <v>180</v>
      </c>
      <c r="C200" s="5" t="s">
        <v>181</v>
      </c>
      <c r="D200" s="12"/>
      <c r="E200" s="253"/>
      <c r="F200" s="254"/>
      <c r="G200" s="256"/>
      <c r="H200" s="12" t="s">
        <v>13</v>
      </c>
      <c r="I200" s="256"/>
      <c r="J200" s="256"/>
    </row>
    <row r="201" spans="1:10">
      <c r="A201" s="12">
        <v>3</v>
      </c>
      <c r="B201" s="266" t="s">
        <v>182</v>
      </c>
      <c r="C201" s="5" t="s">
        <v>183</v>
      </c>
      <c r="D201" s="12">
        <v>2021</v>
      </c>
      <c r="E201" s="238"/>
      <c r="F201" s="248"/>
      <c r="G201" s="250"/>
      <c r="H201" s="12" t="s">
        <v>13</v>
      </c>
      <c r="I201" s="250"/>
      <c r="J201" s="250"/>
    </row>
    <row r="202" spans="1:10">
      <c r="A202" s="239" t="s">
        <v>581</v>
      </c>
      <c r="B202" s="240"/>
      <c r="C202" s="240"/>
      <c r="D202" s="240"/>
      <c r="E202" s="240"/>
      <c r="F202" s="240"/>
      <c r="G202" s="240"/>
      <c r="H202" s="241"/>
      <c r="I202" s="9">
        <f>SUM(I199:I201)</f>
        <v>0</v>
      </c>
      <c r="J202" s="9">
        <f>SUM(J199:J201)</f>
        <v>0</v>
      </c>
    </row>
    <row r="203" spans="1:10">
      <c r="A203" s="28"/>
      <c r="B203" s="285"/>
      <c r="C203" s="93"/>
      <c r="D203" s="28"/>
      <c r="E203" s="28"/>
      <c r="F203" s="28"/>
      <c r="G203" s="28"/>
      <c r="H203" s="28"/>
      <c r="I203" s="29"/>
      <c r="J203" s="29"/>
    </row>
    <row r="204" spans="1:10" ht="15.75">
      <c r="A204" s="245" t="s">
        <v>184</v>
      </c>
      <c r="B204" s="245"/>
      <c r="C204" s="245"/>
      <c r="D204" s="245"/>
      <c r="E204" s="245"/>
      <c r="F204" s="245"/>
      <c r="G204" s="245"/>
      <c r="H204" s="245"/>
      <c r="I204" s="245"/>
      <c r="J204" s="245"/>
    </row>
    <row r="205" spans="1:10" s="186" customFormat="1" ht="27">
      <c r="A205" s="190" t="s">
        <v>1</v>
      </c>
      <c r="B205" s="265" t="s">
        <v>2</v>
      </c>
      <c r="C205" s="190" t="s">
        <v>3</v>
      </c>
      <c r="D205" s="190" t="s">
        <v>4</v>
      </c>
      <c r="E205" s="191" t="s">
        <v>5</v>
      </c>
      <c r="F205" s="192" t="s">
        <v>6</v>
      </c>
      <c r="G205" s="191" t="s">
        <v>7</v>
      </c>
      <c r="H205" s="190" t="s">
        <v>8</v>
      </c>
      <c r="I205" s="187" t="s">
        <v>9</v>
      </c>
      <c r="J205" s="187" t="s">
        <v>10</v>
      </c>
    </row>
    <row r="206" spans="1:10" ht="30">
      <c r="A206" s="12">
        <v>1</v>
      </c>
      <c r="B206" s="266" t="s">
        <v>185</v>
      </c>
      <c r="C206" s="5" t="s">
        <v>186</v>
      </c>
      <c r="D206" s="12">
        <v>2014</v>
      </c>
      <c r="E206" s="13"/>
      <c r="F206" s="14"/>
      <c r="G206" s="13">
        <f>E206+(E206*F206)</f>
        <v>0</v>
      </c>
      <c r="H206" s="12" t="s">
        <v>13</v>
      </c>
      <c r="I206" s="13">
        <f>2*E206</f>
        <v>0</v>
      </c>
      <c r="J206" s="13">
        <f>2*G206</f>
        <v>0</v>
      </c>
    </row>
    <row r="207" spans="1:10" ht="30">
      <c r="A207" s="12">
        <v>2</v>
      </c>
      <c r="B207" s="266" t="s">
        <v>185</v>
      </c>
      <c r="C207" s="5" t="s">
        <v>187</v>
      </c>
      <c r="D207" s="12">
        <v>2014</v>
      </c>
      <c r="E207" s="13"/>
      <c r="F207" s="14"/>
      <c r="G207" s="13">
        <f>E207+(E207*F207)</f>
        <v>0</v>
      </c>
      <c r="H207" s="12" t="s">
        <v>13</v>
      </c>
      <c r="I207" s="13">
        <f>2*E207</f>
        <v>0</v>
      </c>
      <c r="J207" s="13">
        <f>2*G207</f>
        <v>0</v>
      </c>
    </row>
    <row r="208" spans="1:10">
      <c r="A208" s="239" t="s">
        <v>581</v>
      </c>
      <c r="B208" s="240"/>
      <c r="C208" s="240"/>
      <c r="D208" s="240"/>
      <c r="E208" s="240"/>
      <c r="F208" s="240"/>
      <c r="G208" s="240"/>
      <c r="H208" s="241"/>
      <c r="I208" s="13">
        <f>SUM(I206:I207)</f>
        <v>0</v>
      </c>
      <c r="J208" s="13">
        <f>SUM(J206:J207)</f>
        <v>0</v>
      </c>
    </row>
    <row r="209" spans="1:10">
      <c r="A209" s="30"/>
      <c r="B209" s="286"/>
      <c r="C209" s="94"/>
      <c r="D209" s="30"/>
      <c r="E209" s="30"/>
      <c r="F209" s="30"/>
      <c r="G209" s="30"/>
      <c r="H209" s="30"/>
      <c r="I209" s="31"/>
      <c r="J209" s="31"/>
    </row>
    <row r="210" spans="1:10">
      <c r="A210" s="15"/>
      <c r="B210" s="284"/>
      <c r="C210" s="92"/>
      <c r="D210" s="15"/>
      <c r="E210" s="15"/>
      <c r="F210" s="15"/>
      <c r="G210" s="15"/>
      <c r="H210" s="15"/>
      <c r="I210" s="32"/>
      <c r="J210" s="32"/>
    </row>
    <row r="211" spans="1:10" ht="15.75">
      <c r="A211" s="246" t="s">
        <v>188</v>
      </c>
      <c r="B211" s="246"/>
      <c r="C211" s="246"/>
      <c r="D211" s="246"/>
      <c r="E211" s="246"/>
      <c r="F211" s="246"/>
      <c r="G211" s="246"/>
      <c r="H211" s="246"/>
      <c r="I211" s="246"/>
      <c r="J211" s="246"/>
    </row>
    <row r="212" spans="1:10" s="186" customFormat="1" ht="27">
      <c r="A212" s="190" t="s">
        <v>1</v>
      </c>
      <c r="B212" s="265" t="s">
        <v>2</v>
      </c>
      <c r="C212" s="190" t="s">
        <v>3</v>
      </c>
      <c r="D212" s="190" t="s">
        <v>4</v>
      </c>
      <c r="E212" s="191" t="s">
        <v>5</v>
      </c>
      <c r="F212" s="192" t="s">
        <v>6</v>
      </c>
      <c r="G212" s="191" t="s">
        <v>7</v>
      </c>
      <c r="H212" s="190" t="s">
        <v>8</v>
      </c>
      <c r="I212" s="187" t="s">
        <v>165</v>
      </c>
      <c r="J212" s="187" t="s">
        <v>166</v>
      </c>
    </row>
    <row r="213" spans="1:10" ht="30">
      <c r="A213" s="12">
        <v>1</v>
      </c>
      <c r="B213" s="269" t="s">
        <v>189</v>
      </c>
      <c r="C213" s="5" t="s">
        <v>190</v>
      </c>
      <c r="D213" s="12">
        <v>2020</v>
      </c>
      <c r="E213" s="13"/>
      <c r="F213" s="14"/>
      <c r="G213" s="13">
        <f>E213+(E213*F213)</f>
        <v>0</v>
      </c>
      <c r="H213" s="12" t="s">
        <v>13</v>
      </c>
      <c r="I213" s="13">
        <f>2*E213</f>
        <v>0</v>
      </c>
      <c r="J213" s="13">
        <f>2*G213</f>
        <v>0</v>
      </c>
    </row>
    <row r="214" spans="1:10" ht="30">
      <c r="A214" s="12">
        <v>2</v>
      </c>
      <c r="B214" s="269" t="s">
        <v>189</v>
      </c>
      <c r="C214" s="5" t="s">
        <v>191</v>
      </c>
      <c r="D214" s="12">
        <v>2020</v>
      </c>
      <c r="E214" s="13"/>
      <c r="F214" s="14"/>
      <c r="G214" s="13">
        <f>E214+(E214*F214)</f>
        <v>0</v>
      </c>
      <c r="H214" s="12" t="s">
        <v>13</v>
      </c>
      <c r="I214" s="13">
        <f>2*E214</f>
        <v>0</v>
      </c>
      <c r="J214" s="13">
        <f>2*G214</f>
        <v>0</v>
      </c>
    </row>
    <row r="215" spans="1:10">
      <c r="A215" s="239" t="s">
        <v>581</v>
      </c>
      <c r="B215" s="240"/>
      <c r="C215" s="240"/>
      <c r="D215" s="240"/>
      <c r="E215" s="240"/>
      <c r="F215" s="240"/>
      <c r="G215" s="240"/>
      <c r="H215" s="241"/>
      <c r="I215" s="27">
        <f>SUM(I213:I214)</f>
        <v>0</v>
      </c>
      <c r="J215" s="27">
        <f>SUM(J213:J214)</f>
        <v>0</v>
      </c>
    </row>
    <row r="216" spans="1:10">
      <c r="A216" s="35"/>
      <c r="B216" s="287"/>
      <c r="C216" s="95"/>
      <c r="D216" s="35"/>
      <c r="E216" s="35"/>
      <c r="F216" s="35"/>
      <c r="G216" s="35"/>
      <c r="H216" s="35"/>
      <c r="I216" s="36"/>
      <c r="J216" s="36"/>
    </row>
    <row r="217" spans="1:10" ht="15.75">
      <c r="A217" s="246" t="s">
        <v>192</v>
      </c>
      <c r="B217" s="246"/>
      <c r="C217" s="246"/>
      <c r="D217" s="246"/>
      <c r="E217" s="246"/>
      <c r="F217" s="246"/>
      <c r="G217" s="246"/>
      <c r="H217" s="246"/>
      <c r="I217" s="246"/>
      <c r="J217" s="246"/>
    </row>
    <row r="218" spans="1:10" s="186" customFormat="1" ht="27">
      <c r="A218" s="190" t="s">
        <v>1</v>
      </c>
      <c r="B218" s="265" t="s">
        <v>2</v>
      </c>
      <c r="C218" s="190" t="s">
        <v>3</v>
      </c>
      <c r="D218" s="190" t="s">
        <v>4</v>
      </c>
      <c r="E218" s="191" t="s">
        <v>5</v>
      </c>
      <c r="F218" s="192" t="s">
        <v>6</v>
      </c>
      <c r="G218" s="191" t="s">
        <v>7</v>
      </c>
      <c r="H218" s="190" t="s">
        <v>8</v>
      </c>
      <c r="I218" s="187" t="s">
        <v>193</v>
      </c>
      <c r="J218" s="187" t="s">
        <v>166</v>
      </c>
    </row>
    <row r="219" spans="1:10">
      <c r="A219" s="37" t="s">
        <v>194</v>
      </c>
      <c r="B219" s="270" t="s">
        <v>195</v>
      </c>
      <c r="C219" s="38"/>
      <c r="D219" s="39"/>
      <c r="E219" s="40"/>
      <c r="F219" s="41"/>
      <c r="G219" s="40"/>
      <c r="H219" s="42"/>
      <c r="I219" s="43"/>
      <c r="J219" s="43"/>
    </row>
    <row r="220" spans="1:10">
      <c r="A220" s="304" t="s">
        <v>196</v>
      </c>
      <c r="B220" s="305" t="s">
        <v>197</v>
      </c>
      <c r="C220" s="304">
        <v>3474</v>
      </c>
      <c r="D220" s="306"/>
      <c r="E220" s="307"/>
      <c r="F220" s="308"/>
      <c r="G220" s="307">
        <f>E220+(E220*F220)</f>
        <v>0</v>
      </c>
      <c r="H220" s="45" t="s">
        <v>13</v>
      </c>
      <c r="I220" s="46">
        <f>2*E220</f>
        <v>0</v>
      </c>
      <c r="J220" s="46">
        <f>2*G220</f>
        <v>0</v>
      </c>
    </row>
    <row r="221" spans="1:10">
      <c r="A221" s="304" t="s">
        <v>198</v>
      </c>
      <c r="B221" s="305" t="s">
        <v>199</v>
      </c>
      <c r="C221" s="304">
        <v>11670</v>
      </c>
      <c r="D221" s="306"/>
      <c r="E221" s="307"/>
      <c r="F221" s="308"/>
      <c r="G221" s="307">
        <f t="shared" ref="G221:G253" si="15">E221+(E221*F221)</f>
        <v>0</v>
      </c>
      <c r="H221" s="45" t="s">
        <v>13</v>
      </c>
      <c r="I221" s="46">
        <f t="shared" ref="I221:I253" si="16">2*E221</f>
        <v>0</v>
      </c>
      <c r="J221" s="46">
        <f t="shared" ref="J221:J253" si="17">2*G221</f>
        <v>0</v>
      </c>
    </row>
    <row r="222" spans="1:10">
      <c r="A222" s="304" t="s">
        <v>200</v>
      </c>
      <c r="B222" s="305" t="s">
        <v>201</v>
      </c>
      <c r="C222" s="304">
        <v>20233</v>
      </c>
      <c r="D222" s="306"/>
      <c r="E222" s="307"/>
      <c r="F222" s="308"/>
      <c r="G222" s="307">
        <f t="shared" si="15"/>
        <v>0</v>
      </c>
      <c r="H222" s="45" t="s">
        <v>13</v>
      </c>
      <c r="I222" s="46">
        <f t="shared" si="16"/>
        <v>0</v>
      </c>
      <c r="J222" s="46">
        <f t="shared" si="17"/>
        <v>0</v>
      </c>
    </row>
    <row r="223" spans="1:10">
      <c r="A223" s="304" t="s">
        <v>202</v>
      </c>
      <c r="B223" s="305" t="s">
        <v>201</v>
      </c>
      <c r="C223" s="304">
        <v>19968</v>
      </c>
      <c r="D223" s="306"/>
      <c r="E223" s="307"/>
      <c r="F223" s="308"/>
      <c r="G223" s="307">
        <f t="shared" si="15"/>
        <v>0</v>
      </c>
      <c r="H223" s="45" t="s">
        <v>13</v>
      </c>
      <c r="I223" s="46">
        <f t="shared" si="16"/>
        <v>0</v>
      </c>
      <c r="J223" s="46">
        <f t="shared" si="17"/>
        <v>0</v>
      </c>
    </row>
    <row r="224" spans="1:10">
      <c r="A224" s="309" t="s">
        <v>203</v>
      </c>
      <c r="B224" s="310" t="s">
        <v>204</v>
      </c>
      <c r="C224" s="309"/>
      <c r="D224" s="311"/>
      <c r="E224" s="312"/>
      <c r="F224" s="313"/>
      <c r="G224" s="312"/>
      <c r="H224" s="49"/>
      <c r="I224" s="50"/>
      <c r="J224" s="50"/>
    </row>
    <row r="225" spans="1:10">
      <c r="A225" s="304" t="s">
        <v>205</v>
      </c>
      <c r="B225" s="305" t="s">
        <v>206</v>
      </c>
      <c r="C225" s="304">
        <v>1461</v>
      </c>
      <c r="D225" s="306"/>
      <c r="E225" s="307"/>
      <c r="F225" s="308"/>
      <c r="G225" s="307">
        <f t="shared" si="15"/>
        <v>0</v>
      </c>
      <c r="H225" s="45" t="s">
        <v>13</v>
      </c>
      <c r="I225" s="46">
        <f t="shared" si="16"/>
        <v>0</v>
      </c>
      <c r="J225" s="46">
        <f t="shared" si="17"/>
        <v>0</v>
      </c>
    </row>
    <row r="226" spans="1:10">
      <c r="A226" s="304" t="s">
        <v>207</v>
      </c>
      <c r="B226" s="305" t="s">
        <v>208</v>
      </c>
      <c r="C226" s="304">
        <v>1279</v>
      </c>
      <c r="D226" s="306"/>
      <c r="E226" s="307"/>
      <c r="F226" s="308"/>
      <c r="G226" s="307">
        <f t="shared" si="15"/>
        <v>0</v>
      </c>
      <c r="H226" s="45" t="s">
        <v>13</v>
      </c>
      <c r="I226" s="46">
        <f t="shared" si="16"/>
        <v>0</v>
      </c>
      <c r="J226" s="46">
        <f t="shared" si="17"/>
        <v>0</v>
      </c>
    </row>
    <row r="227" spans="1:10">
      <c r="A227" s="304" t="s">
        <v>209</v>
      </c>
      <c r="B227" s="305" t="s">
        <v>210</v>
      </c>
      <c r="C227" s="304">
        <v>1454</v>
      </c>
      <c r="D227" s="306"/>
      <c r="E227" s="307"/>
      <c r="F227" s="308"/>
      <c r="G227" s="307">
        <f t="shared" si="15"/>
        <v>0</v>
      </c>
      <c r="H227" s="45" t="s">
        <v>13</v>
      </c>
      <c r="I227" s="46">
        <f t="shared" si="16"/>
        <v>0</v>
      </c>
      <c r="J227" s="46">
        <f t="shared" si="17"/>
        <v>0</v>
      </c>
    </row>
    <row r="228" spans="1:10">
      <c r="A228" s="304" t="s">
        <v>211</v>
      </c>
      <c r="B228" s="305" t="s">
        <v>212</v>
      </c>
      <c r="C228" s="304">
        <v>3023</v>
      </c>
      <c r="D228" s="306"/>
      <c r="E228" s="307"/>
      <c r="F228" s="308"/>
      <c r="G228" s="307">
        <f t="shared" si="15"/>
        <v>0</v>
      </c>
      <c r="H228" s="45" t="s">
        <v>13</v>
      </c>
      <c r="I228" s="46">
        <f t="shared" si="16"/>
        <v>0</v>
      </c>
      <c r="J228" s="46">
        <f t="shared" si="17"/>
        <v>0</v>
      </c>
    </row>
    <row r="229" spans="1:10">
      <c r="A229" s="304" t="s">
        <v>213</v>
      </c>
      <c r="B229" s="305" t="s">
        <v>214</v>
      </c>
      <c r="C229" s="304">
        <v>3137</v>
      </c>
      <c r="D229" s="306"/>
      <c r="E229" s="307"/>
      <c r="F229" s="308"/>
      <c r="G229" s="307">
        <f t="shared" si="15"/>
        <v>0</v>
      </c>
      <c r="H229" s="45" t="s">
        <v>13</v>
      </c>
      <c r="I229" s="46">
        <f t="shared" si="16"/>
        <v>0</v>
      </c>
      <c r="J229" s="46">
        <f t="shared" si="17"/>
        <v>0</v>
      </c>
    </row>
    <row r="230" spans="1:10">
      <c r="A230" s="309" t="s">
        <v>215</v>
      </c>
      <c r="B230" s="310" t="s">
        <v>216</v>
      </c>
      <c r="C230" s="309"/>
      <c r="D230" s="311"/>
      <c r="E230" s="312"/>
      <c r="F230" s="313"/>
      <c r="G230" s="312"/>
      <c r="H230" s="49"/>
      <c r="I230" s="50"/>
      <c r="J230" s="50"/>
    </row>
    <row r="231" spans="1:10">
      <c r="A231" s="304" t="s">
        <v>217</v>
      </c>
      <c r="B231" s="305" t="s">
        <v>218</v>
      </c>
      <c r="C231" s="304">
        <v>4844</v>
      </c>
      <c r="D231" s="306"/>
      <c r="E231" s="307"/>
      <c r="F231" s="308"/>
      <c r="G231" s="307">
        <f t="shared" si="15"/>
        <v>0</v>
      </c>
      <c r="H231" s="45" t="s">
        <v>13</v>
      </c>
      <c r="I231" s="46">
        <f t="shared" si="16"/>
        <v>0</v>
      </c>
      <c r="J231" s="46">
        <f t="shared" si="17"/>
        <v>0</v>
      </c>
    </row>
    <row r="232" spans="1:10">
      <c r="A232" s="304" t="s">
        <v>219</v>
      </c>
      <c r="B232" s="305" t="s">
        <v>220</v>
      </c>
      <c r="C232" s="304">
        <v>3025</v>
      </c>
      <c r="D232" s="306"/>
      <c r="E232" s="307"/>
      <c r="F232" s="308"/>
      <c r="G232" s="307">
        <f t="shared" si="15"/>
        <v>0</v>
      </c>
      <c r="H232" s="45" t="s">
        <v>13</v>
      </c>
      <c r="I232" s="46">
        <f t="shared" si="16"/>
        <v>0</v>
      </c>
      <c r="J232" s="46">
        <f t="shared" si="17"/>
        <v>0</v>
      </c>
    </row>
    <row r="233" spans="1:10">
      <c r="A233" s="304" t="s">
        <v>221</v>
      </c>
      <c r="B233" s="305" t="s">
        <v>222</v>
      </c>
      <c r="C233" s="304">
        <v>2566</v>
      </c>
      <c r="D233" s="306"/>
      <c r="E233" s="307"/>
      <c r="F233" s="308"/>
      <c r="G233" s="307">
        <f t="shared" si="15"/>
        <v>0</v>
      </c>
      <c r="H233" s="45" t="s">
        <v>13</v>
      </c>
      <c r="I233" s="46">
        <f t="shared" si="16"/>
        <v>0</v>
      </c>
      <c r="J233" s="46">
        <f t="shared" si="17"/>
        <v>0</v>
      </c>
    </row>
    <row r="234" spans="1:10">
      <c r="A234" s="304" t="s">
        <v>223</v>
      </c>
      <c r="B234" s="305" t="s">
        <v>224</v>
      </c>
      <c r="C234" s="304">
        <v>3897</v>
      </c>
      <c r="D234" s="306"/>
      <c r="E234" s="307"/>
      <c r="F234" s="308"/>
      <c r="G234" s="307">
        <f t="shared" si="15"/>
        <v>0</v>
      </c>
      <c r="H234" s="45" t="s">
        <v>13</v>
      </c>
      <c r="I234" s="46">
        <f t="shared" si="16"/>
        <v>0</v>
      </c>
      <c r="J234" s="46">
        <f t="shared" si="17"/>
        <v>0</v>
      </c>
    </row>
    <row r="235" spans="1:10">
      <c r="A235" s="304" t="s">
        <v>225</v>
      </c>
      <c r="B235" s="305" t="s">
        <v>226</v>
      </c>
      <c r="C235" s="304">
        <v>1862</v>
      </c>
      <c r="D235" s="306"/>
      <c r="E235" s="307"/>
      <c r="F235" s="308"/>
      <c r="G235" s="307">
        <f t="shared" si="15"/>
        <v>0</v>
      </c>
      <c r="H235" s="45" t="s">
        <v>13</v>
      </c>
      <c r="I235" s="46">
        <f t="shared" si="16"/>
        <v>0</v>
      </c>
      <c r="J235" s="46">
        <f t="shared" si="17"/>
        <v>0</v>
      </c>
    </row>
    <row r="236" spans="1:10">
      <c r="A236" s="304" t="s">
        <v>227</v>
      </c>
      <c r="B236" s="305" t="s">
        <v>228</v>
      </c>
      <c r="C236" s="304">
        <v>20837</v>
      </c>
      <c r="D236" s="306"/>
      <c r="E236" s="307"/>
      <c r="F236" s="308"/>
      <c r="G236" s="307">
        <f t="shared" si="15"/>
        <v>0</v>
      </c>
      <c r="H236" s="45" t="s">
        <v>13</v>
      </c>
      <c r="I236" s="46">
        <f t="shared" si="16"/>
        <v>0</v>
      </c>
      <c r="J236" s="46">
        <f t="shared" si="17"/>
        <v>0</v>
      </c>
    </row>
    <row r="237" spans="1:10">
      <c r="A237" s="309" t="s">
        <v>229</v>
      </c>
      <c r="B237" s="310" t="s">
        <v>216</v>
      </c>
      <c r="C237" s="309"/>
      <c r="D237" s="311"/>
      <c r="E237" s="312"/>
      <c r="F237" s="313"/>
      <c r="G237" s="312"/>
      <c r="H237" s="49"/>
      <c r="I237" s="50"/>
      <c r="J237" s="50"/>
    </row>
    <row r="238" spans="1:10">
      <c r="A238" s="304" t="s">
        <v>230</v>
      </c>
      <c r="B238" s="305" t="s">
        <v>220</v>
      </c>
      <c r="C238" s="304">
        <v>3020</v>
      </c>
      <c r="D238" s="306"/>
      <c r="E238" s="307"/>
      <c r="F238" s="308"/>
      <c r="G238" s="307">
        <f t="shared" si="15"/>
        <v>0</v>
      </c>
      <c r="H238" s="45" t="s">
        <v>13</v>
      </c>
      <c r="I238" s="46">
        <f t="shared" si="16"/>
        <v>0</v>
      </c>
      <c r="J238" s="46">
        <f t="shared" si="17"/>
        <v>0</v>
      </c>
    </row>
    <row r="239" spans="1:10">
      <c r="A239" s="304" t="s">
        <v>231</v>
      </c>
      <c r="B239" s="305" t="s">
        <v>232</v>
      </c>
      <c r="C239" s="304">
        <v>1230</v>
      </c>
      <c r="D239" s="306"/>
      <c r="E239" s="307"/>
      <c r="F239" s="308"/>
      <c r="G239" s="307">
        <f t="shared" si="15"/>
        <v>0</v>
      </c>
      <c r="H239" s="45" t="s">
        <v>13</v>
      </c>
      <c r="I239" s="46">
        <f t="shared" si="16"/>
        <v>0</v>
      </c>
      <c r="J239" s="46">
        <f t="shared" si="17"/>
        <v>0</v>
      </c>
    </row>
    <row r="240" spans="1:10">
      <c r="A240" s="304" t="s">
        <v>233</v>
      </c>
      <c r="B240" s="305" t="s">
        <v>234</v>
      </c>
      <c r="C240" s="304">
        <v>1297</v>
      </c>
      <c r="D240" s="306"/>
      <c r="E240" s="307"/>
      <c r="F240" s="308"/>
      <c r="G240" s="307">
        <f t="shared" si="15"/>
        <v>0</v>
      </c>
      <c r="H240" s="45" t="s">
        <v>13</v>
      </c>
      <c r="I240" s="46">
        <f t="shared" si="16"/>
        <v>0</v>
      </c>
      <c r="J240" s="46">
        <f t="shared" si="17"/>
        <v>0</v>
      </c>
    </row>
    <row r="241" spans="1:10">
      <c r="A241" s="304" t="s">
        <v>235</v>
      </c>
      <c r="B241" s="305" t="s">
        <v>218</v>
      </c>
      <c r="C241" s="304">
        <v>4837</v>
      </c>
      <c r="D241" s="306"/>
      <c r="E241" s="307"/>
      <c r="F241" s="308"/>
      <c r="G241" s="307">
        <f t="shared" si="15"/>
        <v>0</v>
      </c>
      <c r="H241" s="45" t="s">
        <v>13</v>
      </c>
      <c r="I241" s="46">
        <f t="shared" si="16"/>
        <v>0</v>
      </c>
      <c r="J241" s="46">
        <f t="shared" si="17"/>
        <v>0</v>
      </c>
    </row>
    <row r="242" spans="1:10">
      <c r="A242" s="304" t="s">
        <v>236</v>
      </c>
      <c r="B242" s="305" t="s">
        <v>201</v>
      </c>
      <c r="C242" s="304">
        <v>10373</v>
      </c>
      <c r="D242" s="306"/>
      <c r="E242" s="307"/>
      <c r="F242" s="308"/>
      <c r="G242" s="307">
        <f t="shared" si="15"/>
        <v>0</v>
      </c>
      <c r="H242" s="45" t="s">
        <v>13</v>
      </c>
      <c r="I242" s="46">
        <f t="shared" si="16"/>
        <v>0</v>
      </c>
      <c r="J242" s="46">
        <f t="shared" si="17"/>
        <v>0</v>
      </c>
    </row>
    <row r="243" spans="1:10">
      <c r="A243" s="309" t="s">
        <v>237</v>
      </c>
      <c r="B243" s="310" t="s">
        <v>216</v>
      </c>
      <c r="C243" s="309"/>
      <c r="D243" s="311"/>
      <c r="E243" s="312"/>
      <c r="F243" s="313"/>
      <c r="G243" s="312"/>
      <c r="H243" s="49"/>
      <c r="I243" s="50"/>
      <c r="J243" s="50"/>
    </row>
    <row r="244" spans="1:10">
      <c r="A244" s="304" t="s">
        <v>238</v>
      </c>
      <c r="B244" s="305" t="s">
        <v>224</v>
      </c>
      <c r="C244" s="304">
        <v>3896</v>
      </c>
      <c r="D244" s="306"/>
      <c r="E244" s="307"/>
      <c r="F244" s="308"/>
      <c r="G244" s="307">
        <f t="shared" si="15"/>
        <v>0</v>
      </c>
      <c r="H244" s="45" t="s">
        <v>13</v>
      </c>
      <c r="I244" s="46">
        <f t="shared" si="16"/>
        <v>0</v>
      </c>
      <c r="J244" s="46">
        <f t="shared" si="17"/>
        <v>0</v>
      </c>
    </row>
    <row r="245" spans="1:10">
      <c r="A245" s="304" t="s">
        <v>239</v>
      </c>
      <c r="B245" s="305" t="s">
        <v>226</v>
      </c>
      <c r="C245" s="304">
        <v>1863</v>
      </c>
      <c r="D245" s="306"/>
      <c r="E245" s="307"/>
      <c r="F245" s="308"/>
      <c r="G245" s="307">
        <f t="shared" si="15"/>
        <v>0</v>
      </c>
      <c r="H245" s="45" t="s">
        <v>13</v>
      </c>
      <c r="I245" s="46">
        <f t="shared" si="16"/>
        <v>0</v>
      </c>
      <c r="J245" s="46">
        <f t="shared" si="17"/>
        <v>0</v>
      </c>
    </row>
    <row r="246" spans="1:10">
      <c r="A246" s="304" t="s">
        <v>240</v>
      </c>
      <c r="B246" s="305" t="s">
        <v>222</v>
      </c>
      <c r="C246" s="304">
        <v>2561</v>
      </c>
      <c r="D246" s="306"/>
      <c r="E246" s="307"/>
      <c r="F246" s="308"/>
      <c r="G246" s="307">
        <f t="shared" si="15"/>
        <v>0</v>
      </c>
      <c r="H246" s="45" t="s">
        <v>13</v>
      </c>
      <c r="I246" s="46">
        <f t="shared" si="16"/>
        <v>0</v>
      </c>
      <c r="J246" s="46">
        <f t="shared" si="17"/>
        <v>0</v>
      </c>
    </row>
    <row r="247" spans="1:10">
      <c r="A247" s="304" t="s">
        <v>241</v>
      </c>
      <c r="B247" s="305" t="s">
        <v>218</v>
      </c>
      <c r="C247" s="304">
        <v>4835</v>
      </c>
      <c r="D247" s="306"/>
      <c r="E247" s="307"/>
      <c r="F247" s="308"/>
      <c r="G247" s="307">
        <f t="shared" si="15"/>
        <v>0</v>
      </c>
      <c r="H247" s="45" t="s">
        <v>13</v>
      </c>
      <c r="I247" s="46">
        <f t="shared" si="16"/>
        <v>0</v>
      </c>
      <c r="J247" s="46">
        <f t="shared" si="17"/>
        <v>0</v>
      </c>
    </row>
    <row r="248" spans="1:10">
      <c r="A248" s="304" t="s">
        <v>242</v>
      </c>
      <c r="B248" s="305" t="s">
        <v>220</v>
      </c>
      <c r="C248" s="304">
        <v>3024</v>
      </c>
      <c r="D248" s="306"/>
      <c r="E248" s="307"/>
      <c r="F248" s="308"/>
      <c r="G248" s="307">
        <f t="shared" si="15"/>
        <v>0</v>
      </c>
      <c r="H248" s="45" t="s">
        <v>13</v>
      </c>
      <c r="I248" s="46">
        <f t="shared" si="16"/>
        <v>0</v>
      </c>
      <c r="J248" s="46">
        <f t="shared" si="17"/>
        <v>0</v>
      </c>
    </row>
    <row r="249" spans="1:10">
      <c r="A249" s="304" t="s">
        <v>243</v>
      </c>
      <c r="B249" s="305" t="s">
        <v>228</v>
      </c>
      <c r="C249" s="304">
        <v>20840</v>
      </c>
      <c r="D249" s="306"/>
      <c r="E249" s="307"/>
      <c r="F249" s="308"/>
      <c r="G249" s="307">
        <f t="shared" si="15"/>
        <v>0</v>
      </c>
      <c r="H249" s="45" t="s">
        <v>13</v>
      </c>
      <c r="I249" s="46">
        <f t="shared" si="16"/>
        <v>0</v>
      </c>
      <c r="J249" s="46">
        <f t="shared" si="17"/>
        <v>0</v>
      </c>
    </row>
    <row r="250" spans="1:10">
      <c r="A250" s="304" t="s">
        <v>244</v>
      </c>
      <c r="B250" s="305" t="s">
        <v>228</v>
      </c>
      <c r="C250" s="304">
        <v>20907</v>
      </c>
      <c r="D250" s="306"/>
      <c r="E250" s="307"/>
      <c r="F250" s="308"/>
      <c r="G250" s="307">
        <f t="shared" si="15"/>
        <v>0</v>
      </c>
      <c r="H250" s="45" t="s">
        <v>13</v>
      </c>
      <c r="I250" s="46">
        <f t="shared" si="16"/>
        <v>0</v>
      </c>
      <c r="J250" s="46">
        <f t="shared" si="17"/>
        <v>0</v>
      </c>
    </row>
    <row r="251" spans="1:10">
      <c r="A251" s="37" t="s">
        <v>245</v>
      </c>
      <c r="B251" s="270" t="s">
        <v>216</v>
      </c>
      <c r="C251" s="38"/>
      <c r="D251" s="39"/>
      <c r="E251" s="47"/>
      <c r="F251" s="48"/>
      <c r="G251" s="47"/>
      <c r="H251" s="49"/>
      <c r="I251" s="50"/>
      <c r="J251" s="50"/>
    </row>
    <row r="252" spans="1:10">
      <c r="A252" s="51" t="s">
        <v>246</v>
      </c>
      <c r="B252" s="288" t="s">
        <v>247</v>
      </c>
      <c r="C252" s="96">
        <v>3426</v>
      </c>
      <c r="D252" s="52"/>
      <c r="E252" s="53"/>
      <c r="F252" s="54"/>
      <c r="G252" s="44">
        <f t="shared" si="15"/>
        <v>0</v>
      </c>
      <c r="H252" s="45" t="s">
        <v>13</v>
      </c>
      <c r="I252" s="46">
        <f t="shared" si="16"/>
        <v>0</v>
      </c>
      <c r="J252" s="46">
        <f t="shared" si="17"/>
        <v>0</v>
      </c>
    </row>
    <row r="253" spans="1:10">
      <c r="A253" s="55" t="s">
        <v>248</v>
      </c>
      <c r="B253" s="289" t="s">
        <v>228</v>
      </c>
      <c r="C253" s="97">
        <v>21152</v>
      </c>
      <c r="D253" s="55"/>
      <c r="E253" s="56"/>
      <c r="F253" s="14"/>
      <c r="G253" s="44">
        <f t="shared" si="15"/>
        <v>0</v>
      </c>
      <c r="H253" s="45" t="s">
        <v>13</v>
      </c>
      <c r="I253" s="46">
        <f t="shared" si="16"/>
        <v>0</v>
      </c>
      <c r="J253" s="46">
        <f t="shared" si="17"/>
        <v>0</v>
      </c>
    </row>
    <row r="254" spans="1:10">
      <c r="A254" s="239" t="s">
        <v>581</v>
      </c>
      <c r="B254" s="240"/>
      <c r="C254" s="240"/>
      <c r="D254" s="240"/>
      <c r="E254" s="240"/>
      <c r="F254" s="240"/>
      <c r="G254" s="240"/>
      <c r="H254" s="241"/>
      <c r="I254" s="57">
        <f>SUM(I220:I253)</f>
        <v>0</v>
      </c>
      <c r="J254" s="57">
        <f>SUM(J220:J253)</f>
        <v>0</v>
      </c>
    </row>
    <row r="255" spans="1:10">
      <c r="A255" s="10"/>
      <c r="B255" s="283"/>
      <c r="C255" s="91"/>
      <c r="D255" s="10"/>
      <c r="E255" s="10"/>
      <c r="F255" s="10"/>
      <c r="G255" s="10"/>
      <c r="H255" s="10"/>
      <c r="I255" s="58"/>
      <c r="J255" s="58"/>
    </row>
    <row r="256" spans="1:10" ht="15.75">
      <c r="A256" s="245" t="s">
        <v>250</v>
      </c>
      <c r="B256" s="245"/>
      <c r="C256" s="245"/>
      <c r="D256" s="245"/>
      <c r="E256" s="245"/>
      <c r="F256" s="245"/>
      <c r="G256" s="245"/>
      <c r="H256" s="245"/>
      <c r="I256" s="245"/>
      <c r="J256" s="245"/>
    </row>
    <row r="257" spans="1:10" s="186" customFormat="1" ht="27">
      <c r="A257" s="190" t="s">
        <v>1</v>
      </c>
      <c r="B257" s="265" t="s">
        <v>2</v>
      </c>
      <c r="C257" s="190" t="s">
        <v>3</v>
      </c>
      <c r="D257" s="190" t="s">
        <v>4</v>
      </c>
      <c r="E257" s="191" t="s">
        <v>5</v>
      </c>
      <c r="F257" s="192" t="s">
        <v>6</v>
      </c>
      <c r="G257" s="191" t="s">
        <v>7</v>
      </c>
      <c r="H257" s="190" t="s">
        <v>8</v>
      </c>
      <c r="I257" s="187" t="s">
        <v>9</v>
      </c>
      <c r="J257" s="187" t="s">
        <v>10</v>
      </c>
    </row>
    <row r="258" spans="1:10" ht="30">
      <c r="A258" s="12">
        <v>1</v>
      </c>
      <c r="B258" s="266" t="s">
        <v>251</v>
      </c>
      <c r="C258" s="5" t="s">
        <v>252</v>
      </c>
      <c r="D258" s="12">
        <v>2018</v>
      </c>
      <c r="E258" s="13"/>
      <c r="F258" s="14"/>
      <c r="G258" s="9">
        <f>E258+(E258*F258)</f>
        <v>0</v>
      </c>
      <c r="H258" s="12" t="s">
        <v>13</v>
      </c>
      <c r="I258" s="9">
        <f>2*E258</f>
        <v>0</v>
      </c>
      <c r="J258" s="9">
        <f>2*G258</f>
        <v>0</v>
      </c>
    </row>
    <row r="259" spans="1:10">
      <c r="A259" s="239" t="s">
        <v>581</v>
      </c>
      <c r="B259" s="240"/>
      <c r="C259" s="240"/>
      <c r="D259" s="240"/>
      <c r="E259" s="240"/>
      <c r="F259" s="240"/>
      <c r="G259" s="240"/>
      <c r="H259" s="241"/>
      <c r="I259" s="9">
        <f>I258</f>
        <v>0</v>
      </c>
      <c r="J259" s="9">
        <f>J258</f>
        <v>0</v>
      </c>
    </row>
    <row r="260" spans="1:10">
      <c r="A260" s="30"/>
      <c r="B260" s="286"/>
      <c r="C260" s="94"/>
      <c r="D260" s="30"/>
      <c r="E260" s="30"/>
      <c r="F260" s="30"/>
      <c r="G260" s="30"/>
      <c r="H260" s="30"/>
      <c r="I260" s="59"/>
      <c r="J260" s="59"/>
    </row>
    <row r="261" spans="1:10" ht="15.75">
      <c r="A261" s="245" t="s">
        <v>253</v>
      </c>
      <c r="B261" s="245"/>
      <c r="C261" s="245"/>
      <c r="D261" s="245"/>
      <c r="E261" s="245"/>
      <c r="F261" s="245"/>
      <c r="G261" s="245"/>
      <c r="H261" s="245"/>
      <c r="I261" s="245"/>
      <c r="J261" s="245"/>
    </row>
    <row r="262" spans="1:10" s="186" customFormat="1" ht="27">
      <c r="A262" s="190" t="s">
        <v>1</v>
      </c>
      <c r="B262" s="265" t="s">
        <v>2</v>
      </c>
      <c r="C262" s="190" t="s">
        <v>3</v>
      </c>
      <c r="D262" s="190" t="s">
        <v>4</v>
      </c>
      <c r="E262" s="191" t="s">
        <v>5</v>
      </c>
      <c r="F262" s="192" t="s">
        <v>6</v>
      </c>
      <c r="G262" s="191" t="s">
        <v>7</v>
      </c>
      <c r="H262" s="190" t="s">
        <v>8</v>
      </c>
      <c r="I262" s="187" t="s">
        <v>9</v>
      </c>
      <c r="J262" s="187" t="s">
        <v>10</v>
      </c>
    </row>
    <row r="263" spans="1:10" ht="30">
      <c r="A263" s="12">
        <v>1</v>
      </c>
      <c r="B263" s="266" t="s">
        <v>254</v>
      </c>
      <c r="C263" s="5" t="s">
        <v>255</v>
      </c>
      <c r="D263" s="12">
        <v>2019</v>
      </c>
      <c r="E263" s="13"/>
      <c r="F263" s="14"/>
      <c r="G263" s="13">
        <f>E263+(E263*F263)</f>
        <v>0</v>
      </c>
      <c r="H263" s="12" t="s">
        <v>13</v>
      </c>
      <c r="I263" s="9">
        <f>2*E263</f>
        <v>0</v>
      </c>
      <c r="J263" s="9">
        <f>2*G263</f>
        <v>0</v>
      </c>
    </row>
    <row r="264" spans="1:10">
      <c r="A264" s="239" t="s">
        <v>581</v>
      </c>
      <c r="B264" s="240"/>
      <c r="C264" s="240"/>
      <c r="D264" s="240"/>
      <c r="E264" s="240"/>
      <c r="F264" s="240"/>
      <c r="G264" s="240"/>
      <c r="H264" s="241"/>
      <c r="I264" s="9">
        <f>I263</f>
        <v>0</v>
      </c>
      <c r="J264" s="9">
        <f>J263</f>
        <v>0</v>
      </c>
    </row>
    <row r="265" spans="1:10">
      <c r="A265" s="30"/>
      <c r="B265" s="286"/>
      <c r="C265" s="94"/>
      <c r="D265" s="30"/>
      <c r="E265" s="30"/>
      <c r="F265" s="30"/>
      <c r="G265" s="30"/>
      <c r="H265" s="30"/>
      <c r="I265" s="60"/>
      <c r="J265" s="60"/>
    </row>
    <row r="266" spans="1:10" ht="15.75">
      <c r="A266" s="246" t="s">
        <v>256</v>
      </c>
      <c r="B266" s="246"/>
      <c r="C266" s="246"/>
      <c r="D266" s="246"/>
      <c r="E266" s="246"/>
      <c r="F266" s="246"/>
      <c r="G266" s="246"/>
      <c r="H266" s="246"/>
      <c r="I266" s="246"/>
      <c r="J266" s="246"/>
    </row>
    <row r="267" spans="1:10" s="186" customFormat="1" ht="27">
      <c r="A267" s="190" t="s">
        <v>1</v>
      </c>
      <c r="B267" s="265" t="s">
        <v>2</v>
      </c>
      <c r="C267" s="190" t="s">
        <v>3</v>
      </c>
      <c r="D267" s="190" t="s">
        <v>4</v>
      </c>
      <c r="E267" s="191" t="s">
        <v>5</v>
      </c>
      <c r="F267" s="192" t="s">
        <v>6</v>
      </c>
      <c r="G267" s="191" t="s">
        <v>7</v>
      </c>
      <c r="H267" s="190" t="s">
        <v>8</v>
      </c>
      <c r="I267" s="187" t="s">
        <v>9</v>
      </c>
      <c r="J267" s="187" t="s">
        <v>10</v>
      </c>
    </row>
    <row r="268" spans="1:10" ht="33">
      <c r="A268" s="61">
        <v>1</v>
      </c>
      <c r="B268" s="271" t="s">
        <v>257</v>
      </c>
      <c r="C268" s="62" t="s">
        <v>258</v>
      </c>
      <c r="D268" s="17">
        <v>2021</v>
      </c>
      <c r="E268" s="63"/>
      <c r="F268" s="64"/>
      <c r="G268" s="65">
        <f>E268+(E268*F268)</f>
        <v>0</v>
      </c>
      <c r="H268" s="17" t="s">
        <v>13</v>
      </c>
      <c r="I268" s="8">
        <f>2*E268</f>
        <v>0</v>
      </c>
      <c r="J268" s="8">
        <f>2*G268</f>
        <v>0</v>
      </c>
    </row>
    <row r="269" spans="1:10">
      <c r="A269" s="239" t="s">
        <v>581</v>
      </c>
      <c r="B269" s="240"/>
      <c r="C269" s="240"/>
      <c r="D269" s="240"/>
      <c r="E269" s="240"/>
      <c r="F269" s="240"/>
      <c r="G269" s="240"/>
      <c r="H269" s="241"/>
      <c r="I269" s="8">
        <f>SUM(I268:I268)</f>
        <v>0</v>
      </c>
      <c r="J269" s="8">
        <f>SUM(J268:J268)</f>
        <v>0</v>
      </c>
    </row>
    <row r="270" spans="1:10">
      <c r="A270" s="10"/>
      <c r="B270" s="283"/>
      <c r="C270" s="91"/>
      <c r="D270" s="10"/>
      <c r="E270" s="10"/>
      <c r="F270" s="10"/>
      <c r="G270" s="10"/>
      <c r="H270" s="10"/>
      <c r="I270" s="11"/>
      <c r="J270" s="11"/>
    </row>
    <row r="271" spans="1:10" ht="15.75">
      <c r="A271" s="246" t="s">
        <v>259</v>
      </c>
      <c r="B271" s="246"/>
      <c r="C271" s="246"/>
      <c r="D271" s="246"/>
      <c r="E271" s="246"/>
      <c r="F271" s="246"/>
      <c r="G271" s="246"/>
      <c r="H271" s="246"/>
      <c r="I271" s="246"/>
      <c r="J271" s="246"/>
    </row>
    <row r="272" spans="1:10" s="186" customFormat="1" ht="27">
      <c r="A272" s="190" t="s">
        <v>1</v>
      </c>
      <c r="B272" s="265" t="s">
        <v>2</v>
      </c>
      <c r="C272" s="190" t="s">
        <v>3</v>
      </c>
      <c r="D272" s="190" t="s">
        <v>4</v>
      </c>
      <c r="E272" s="191" t="s">
        <v>5</v>
      </c>
      <c r="F272" s="192" t="s">
        <v>6</v>
      </c>
      <c r="G272" s="191" t="s">
        <v>7</v>
      </c>
      <c r="H272" s="190" t="s">
        <v>8</v>
      </c>
      <c r="I272" s="187" t="s">
        <v>9</v>
      </c>
      <c r="J272" s="187" t="s">
        <v>10</v>
      </c>
    </row>
    <row r="273" spans="1:10" ht="30">
      <c r="A273" s="12">
        <v>1</v>
      </c>
      <c r="B273" s="266" t="s">
        <v>260</v>
      </c>
      <c r="C273" s="5">
        <v>200393</v>
      </c>
      <c r="D273" s="12">
        <v>2013</v>
      </c>
      <c r="E273" s="13"/>
      <c r="F273" s="14"/>
      <c r="G273" s="13">
        <f>E273+(E273*F273)</f>
        <v>0</v>
      </c>
      <c r="H273" s="12" t="s">
        <v>13</v>
      </c>
      <c r="I273" s="13">
        <f>2*E273</f>
        <v>0</v>
      </c>
      <c r="J273" s="13">
        <f>2*G273</f>
        <v>0</v>
      </c>
    </row>
    <row r="274" spans="1:10" ht="30">
      <c r="A274" s="12">
        <v>2</v>
      </c>
      <c r="B274" s="266" t="s">
        <v>260</v>
      </c>
      <c r="C274" s="5" t="s">
        <v>261</v>
      </c>
      <c r="D274" s="12">
        <v>2013</v>
      </c>
      <c r="E274" s="13"/>
      <c r="F274" s="14"/>
      <c r="G274" s="13">
        <f t="shared" ref="G274:G280" si="18">E274+(E274*F274)</f>
        <v>0</v>
      </c>
      <c r="H274" s="12" t="s">
        <v>13</v>
      </c>
      <c r="I274" s="13">
        <f>2*E274</f>
        <v>0</v>
      </c>
      <c r="J274" s="13">
        <f>2*G274</f>
        <v>0</v>
      </c>
    </row>
    <row r="275" spans="1:10" ht="30">
      <c r="A275" s="12">
        <v>3</v>
      </c>
      <c r="B275" s="266" t="s">
        <v>262</v>
      </c>
      <c r="C275" s="5" t="s">
        <v>263</v>
      </c>
      <c r="D275" s="12">
        <v>2016</v>
      </c>
      <c r="E275" s="13"/>
      <c r="F275" s="14"/>
      <c r="G275" s="13">
        <f t="shared" si="18"/>
        <v>0</v>
      </c>
      <c r="H275" s="12" t="s">
        <v>13</v>
      </c>
      <c r="I275" s="13">
        <f>2*E275</f>
        <v>0</v>
      </c>
      <c r="J275" s="13">
        <f>2*G275</f>
        <v>0</v>
      </c>
    </row>
    <row r="276" spans="1:10" ht="30">
      <c r="A276" s="12">
        <v>4</v>
      </c>
      <c r="B276" s="266" t="s">
        <v>262</v>
      </c>
      <c r="C276" s="5" t="s">
        <v>264</v>
      </c>
      <c r="D276" s="12">
        <v>2016</v>
      </c>
      <c r="E276" s="13"/>
      <c r="F276" s="14"/>
      <c r="G276" s="13">
        <f t="shared" si="18"/>
        <v>0</v>
      </c>
      <c r="H276" s="12" t="s">
        <v>13</v>
      </c>
      <c r="I276" s="13">
        <f>2*E276</f>
        <v>0</v>
      </c>
      <c r="J276" s="13">
        <f>2*G276</f>
        <v>0</v>
      </c>
    </row>
    <row r="277" spans="1:10">
      <c r="A277" s="258" t="s">
        <v>265</v>
      </c>
      <c r="B277" s="259"/>
      <c r="C277" s="259"/>
      <c r="D277" s="259"/>
      <c r="E277" s="259"/>
      <c r="F277" s="259"/>
      <c r="G277" s="259"/>
      <c r="H277" s="260"/>
      <c r="I277" s="13">
        <f>SUM(I273:I276)</f>
        <v>0</v>
      </c>
      <c r="J277" s="13">
        <f>SUM(J273:J276)</f>
        <v>0</v>
      </c>
    </row>
    <row r="278" spans="1:10">
      <c r="A278" s="66"/>
      <c r="B278" s="272" t="s">
        <v>266</v>
      </c>
      <c r="C278" s="90"/>
      <c r="D278" s="67"/>
      <c r="E278" s="68"/>
      <c r="F278" s="69"/>
      <c r="G278" s="70"/>
      <c r="H278" s="71"/>
      <c r="I278" s="13">
        <f>J278*0.92</f>
        <v>23000</v>
      </c>
      <c r="J278" s="13">
        <v>25000</v>
      </c>
    </row>
    <row r="279" spans="1:10">
      <c r="A279" s="66"/>
      <c r="B279" s="272" t="s">
        <v>267</v>
      </c>
      <c r="C279" s="90"/>
      <c r="D279" s="67"/>
      <c r="E279" s="31"/>
      <c r="F279" s="14"/>
      <c r="G279" s="13">
        <f t="shared" si="18"/>
        <v>0</v>
      </c>
      <c r="H279" s="71"/>
      <c r="I279" s="70"/>
      <c r="J279" s="70"/>
    </row>
    <row r="280" spans="1:10">
      <c r="A280" s="66"/>
      <c r="B280" s="272" t="s">
        <v>249</v>
      </c>
      <c r="C280" s="90"/>
      <c r="D280" s="67"/>
      <c r="E280" s="31"/>
      <c r="F280" s="14"/>
      <c r="G280" s="13">
        <f t="shared" si="18"/>
        <v>0</v>
      </c>
      <c r="H280" s="71"/>
      <c r="I280" s="70"/>
      <c r="J280" s="70"/>
    </row>
    <row r="281" spans="1:10">
      <c r="A281" s="239" t="s">
        <v>581</v>
      </c>
      <c r="B281" s="240"/>
      <c r="C281" s="240"/>
      <c r="D281" s="240"/>
      <c r="E281" s="240"/>
      <c r="F281" s="240"/>
      <c r="G281" s="240"/>
      <c r="H281" s="241"/>
      <c r="I281" s="9">
        <f>I277+I278</f>
        <v>23000</v>
      </c>
      <c r="J281" s="9">
        <f>J277+J278</f>
        <v>25000</v>
      </c>
    </row>
    <row r="282" spans="1:10">
      <c r="A282" s="30"/>
      <c r="B282" s="286"/>
      <c r="C282" s="94"/>
      <c r="D282" s="30"/>
      <c r="E282" s="30"/>
      <c r="F282" s="30"/>
      <c r="G282" s="30"/>
      <c r="H282" s="30"/>
      <c r="I282" s="60"/>
      <c r="J282" s="60"/>
    </row>
    <row r="283" spans="1:10" ht="15.75">
      <c r="A283" s="245" t="s">
        <v>268</v>
      </c>
      <c r="B283" s="245"/>
      <c r="C283" s="245"/>
      <c r="D283" s="245"/>
      <c r="E283" s="245"/>
      <c r="F283" s="245"/>
      <c r="G283" s="245"/>
      <c r="H283" s="245"/>
      <c r="I283" s="245"/>
      <c r="J283" s="245"/>
    </row>
    <row r="284" spans="1:10" s="186" customFormat="1" ht="27">
      <c r="A284" s="190" t="s">
        <v>1</v>
      </c>
      <c r="B284" s="265" t="s">
        <v>2</v>
      </c>
      <c r="C284" s="190" t="s">
        <v>3</v>
      </c>
      <c r="D284" s="190" t="s">
        <v>4</v>
      </c>
      <c r="E284" s="191" t="s">
        <v>5</v>
      </c>
      <c r="F284" s="192" t="s">
        <v>6</v>
      </c>
      <c r="G284" s="191" t="s">
        <v>7</v>
      </c>
      <c r="H284" s="190" t="s">
        <v>8</v>
      </c>
      <c r="I284" s="187" t="s">
        <v>269</v>
      </c>
      <c r="J284" s="187" t="s">
        <v>270</v>
      </c>
    </row>
    <row r="285" spans="1:10">
      <c r="A285" s="12">
        <v>1</v>
      </c>
      <c r="B285" s="269" t="s">
        <v>271</v>
      </c>
      <c r="C285" s="5" t="s">
        <v>272</v>
      </c>
      <c r="D285" s="12">
        <v>2007</v>
      </c>
      <c r="E285" s="13"/>
      <c r="F285" s="14"/>
      <c r="G285" s="13">
        <f>E285+(E285*F285)</f>
        <v>0</v>
      </c>
      <c r="H285" s="12" t="s">
        <v>273</v>
      </c>
      <c r="I285" s="13">
        <f>E285</f>
        <v>0</v>
      </c>
      <c r="J285" s="13">
        <f>G285</f>
        <v>0</v>
      </c>
    </row>
    <row r="286" spans="1:10">
      <c r="A286" s="239" t="s">
        <v>581</v>
      </c>
      <c r="B286" s="240"/>
      <c r="C286" s="240"/>
      <c r="D286" s="240"/>
      <c r="E286" s="240"/>
      <c r="F286" s="240"/>
      <c r="G286" s="240"/>
      <c r="H286" s="241"/>
      <c r="I286" s="27">
        <f>I285</f>
        <v>0</v>
      </c>
      <c r="J286" s="27">
        <f>J285</f>
        <v>0</v>
      </c>
    </row>
    <row r="287" spans="1:10">
      <c r="A287" s="72"/>
      <c r="B287" s="290"/>
      <c r="C287" s="98"/>
      <c r="D287" s="72"/>
      <c r="E287" s="72"/>
      <c r="F287" s="72"/>
      <c r="G287" s="72"/>
      <c r="H287" s="72"/>
      <c r="I287" s="73"/>
      <c r="J287" s="73"/>
    </row>
    <row r="288" spans="1:10" ht="15.75">
      <c r="A288" s="245" t="s">
        <v>274</v>
      </c>
      <c r="B288" s="245"/>
      <c r="C288" s="245"/>
      <c r="D288" s="245"/>
      <c r="E288" s="245"/>
      <c r="F288" s="245"/>
      <c r="G288" s="245"/>
      <c r="H288" s="245"/>
      <c r="I288" s="245"/>
      <c r="J288" s="245"/>
    </row>
    <row r="289" spans="1:10" s="186" customFormat="1" ht="27">
      <c r="A289" s="190" t="s">
        <v>1</v>
      </c>
      <c r="B289" s="265" t="s">
        <v>2</v>
      </c>
      <c r="C289" s="190" t="s">
        <v>3</v>
      </c>
      <c r="D289" s="190" t="s">
        <v>4</v>
      </c>
      <c r="E289" s="191" t="s">
        <v>5</v>
      </c>
      <c r="F289" s="192" t="s">
        <v>6</v>
      </c>
      <c r="G289" s="191" t="s">
        <v>7</v>
      </c>
      <c r="H289" s="190" t="s">
        <v>8</v>
      </c>
      <c r="I289" s="187" t="s">
        <v>165</v>
      </c>
      <c r="J289" s="187" t="s">
        <v>166</v>
      </c>
    </row>
    <row r="290" spans="1:10" ht="30">
      <c r="A290" s="12">
        <v>1</v>
      </c>
      <c r="B290" s="269" t="s">
        <v>275</v>
      </c>
      <c r="C290" s="5" t="s">
        <v>276</v>
      </c>
      <c r="D290" s="12">
        <v>2020</v>
      </c>
      <c r="E290" s="13"/>
      <c r="F290" s="14"/>
      <c r="G290" s="13">
        <f>E290+(E290*F290)</f>
        <v>0</v>
      </c>
      <c r="H290" s="12" t="s">
        <v>273</v>
      </c>
      <c r="I290" s="13">
        <f>E290</f>
        <v>0</v>
      </c>
      <c r="J290" s="13">
        <f>G290</f>
        <v>0</v>
      </c>
    </row>
    <row r="291" spans="1:10">
      <c r="A291" s="239" t="s">
        <v>581</v>
      </c>
      <c r="B291" s="240"/>
      <c r="C291" s="240"/>
      <c r="D291" s="240"/>
      <c r="E291" s="240"/>
      <c r="F291" s="240"/>
      <c r="G291" s="240"/>
      <c r="H291" s="241"/>
      <c r="I291" s="27">
        <f>SUM(I290:I290)</f>
        <v>0</v>
      </c>
      <c r="J291" s="27">
        <f>SUM(J290:J290)</f>
        <v>0</v>
      </c>
    </row>
    <row r="292" spans="1:10">
      <c r="A292" s="28"/>
      <c r="B292" s="285"/>
      <c r="C292" s="93"/>
      <c r="D292" s="28"/>
      <c r="E292" s="28"/>
      <c r="F292" s="28"/>
      <c r="G292" s="28"/>
      <c r="H292" s="28"/>
      <c r="I292" s="29"/>
      <c r="J292" s="29"/>
    </row>
    <row r="293" spans="1:10" ht="15.75">
      <c r="A293" s="245" t="s">
        <v>277</v>
      </c>
      <c r="B293" s="245"/>
      <c r="C293" s="245"/>
      <c r="D293" s="245"/>
      <c r="E293" s="245"/>
      <c r="F293" s="245"/>
      <c r="G293" s="245"/>
      <c r="H293" s="245"/>
      <c r="I293" s="245"/>
      <c r="J293" s="245"/>
    </row>
    <row r="294" spans="1:10" s="186" customFormat="1" ht="27">
      <c r="A294" s="190" t="s">
        <v>1</v>
      </c>
      <c r="B294" s="265" t="s">
        <v>2</v>
      </c>
      <c r="C294" s="190" t="s">
        <v>3</v>
      </c>
      <c r="D294" s="190" t="s">
        <v>4</v>
      </c>
      <c r="E294" s="191" t="s">
        <v>5</v>
      </c>
      <c r="F294" s="192" t="s">
        <v>6</v>
      </c>
      <c r="G294" s="191" t="s">
        <v>7</v>
      </c>
      <c r="H294" s="190" t="s">
        <v>8</v>
      </c>
      <c r="I294" s="187" t="s">
        <v>165</v>
      </c>
      <c r="J294" s="187" t="s">
        <v>166</v>
      </c>
    </row>
    <row r="295" spans="1:10">
      <c r="A295" s="12">
        <v>1</v>
      </c>
      <c r="B295" s="269" t="s">
        <v>278</v>
      </c>
      <c r="C295" s="5" t="s">
        <v>279</v>
      </c>
      <c r="D295" s="12">
        <v>2005</v>
      </c>
      <c r="E295" s="13"/>
      <c r="F295" s="14"/>
      <c r="G295" s="13">
        <f>E295+(E295*F295)</f>
        <v>0</v>
      </c>
      <c r="H295" s="12" t="s">
        <v>13</v>
      </c>
      <c r="I295" s="13">
        <f>2*E295</f>
        <v>0</v>
      </c>
      <c r="J295" s="13">
        <f>2*G295</f>
        <v>0</v>
      </c>
    </row>
    <row r="296" spans="1:10">
      <c r="A296" s="239" t="s">
        <v>581</v>
      </c>
      <c r="B296" s="240"/>
      <c r="C296" s="240"/>
      <c r="D296" s="240"/>
      <c r="E296" s="240"/>
      <c r="F296" s="240"/>
      <c r="G296" s="240"/>
      <c r="H296" s="241"/>
      <c r="I296" s="27">
        <f>I295</f>
        <v>0</v>
      </c>
      <c r="J296" s="27">
        <f>J295</f>
        <v>0</v>
      </c>
    </row>
    <row r="297" spans="1:10">
      <c r="A297" s="35"/>
      <c r="B297" s="287"/>
      <c r="C297" s="95"/>
      <c r="D297" s="35"/>
      <c r="E297" s="35"/>
      <c r="F297" s="35"/>
      <c r="G297" s="35"/>
      <c r="H297" s="35"/>
      <c r="I297" s="36"/>
      <c r="J297" s="36"/>
    </row>
    <row r="298" spans="1:10" ht="15.75">
      <c r="A298" s="261" t="s">
        <v>280</v>
      </c>
      <c r="B298" s="261"/>
      <c r="C298" s="261"/>
      <c r="D298" s="261"/>
      <c r="E298" s="261"/>
      <c r="F298" s="261"/>
      <c r="G298" s="261"/>
      <c r="H298" s="261"/>
      <c r="I298" s="261"/>
      <c r="J298" s="261"/>
    </row>
    <row r="299" spans="1:10" s="186" customFormat="1" ht="27">
      <c r="A299" s="193" t="s">
        <v>281</v>
      </c>
      <c r="B299" s="273" t="s">
        <v>282</v>
      </c>
      <c r="C299" s="194" t="s">
        <v>283</v>
      </c>
      <c r="D299" s="193" t="s">
        <v>284</v>
      </c>
      <c r="E299" s="194" t="s">
        <v>285</v>
      </c>
      <c r="F299" s="193" t="s">
        <v>6</v>
      </c>
      <c r="G299" s="195" t="s">
        <v>286</v>
      </c>
      <c r="H299" s="196" t="s">
        <v>287</v>
      </c>
      <c r="I299" s="195" t="s">
        <v>165</v>
      </c>
      <c r="J299" s="195" t="s">
        <v>166</v>
      </c>
    </row>
    <row r="300" spans="1:10">
      <c r="A300" s="34">
        <v>1</v>
      </c>
      <c r="B300" s="274" t="s">
        <v>288</v>
      </c>
      <c r="C300" s="33" t="s">
        <v>289</v>
      </c>
      <c r="D300" s="34">
        <v>2018</v>
      </c>
      <c r="E300" s="74"/>
      <c r="F300" s="75"/>
      <c r="G300" s="76">
        <f>E300+((E300*23)/100)</f>
        <v>0</v>
      </c>
      <c r="H300" s="34" t="s">
        <v>13</v>
      </c>
      <c r="I300" s="77">
        <f>2*E300</f>
        <v>0</v>
      </c>
      <c r="J300" s="78">
        <f>2*G300</f>
        <v>0</v>
      </c>
    </row>
    <row r="301" spans="1:10" ht="30">
      <c r="A301" s="79">
        <v>2</v>
      </c>
      <c r="B301" s="274" t="s">
        <v>290</v>
      </c>
      <c r="C301" s="33" t="s">
        <v>291</v>
      </c>
      <c r="D301" s="34">
        <v>2007</v>
      </c>
      <c r="E301" s="74"/>
      <c r="F301" s="75"/>
      <c r="G301" s="76">
        <f>E301+((E301*23)/100)</f>
        <v>0</v>
      </c>
      <c r="H301" s="34" t="s">
        <v>13</v>
      </c>
      <c r="I301" s="77">
        <f>2*E301</f>
        <v>0</v>
      </c>
      <c r="J301" s="78">
        <f>2*G301</f>
        <v>0</v>
      </c>
    </row>
    <row r="302" spans="1:10">
      <c r="A302" s="239" t="s">
        <v>581</v>
      </c>
      <c r="B302" s="240"/>
      <c r="C302" s="240"/>
      <c r="D302" s="240"/>
      <c r="E302" s="240"/>
      <c r="F302" s="240"/>
      <c r="G302" s="240"/>
      <c r="H302" s="241"/>
      <c r="I302" s="80">
        <f>SUM(I300:I301)</f>
        <v>0</v>
      </c>
      <c r="J302" s="24">
        <f>SUM(J300:J301)</f>
        <v>0</v>
      </c>
    </row>
    <row r="303" spans="1:10">
      <c r="A303" s="81"/>
      <c r="B303" s="291"/>
      <c r="C303" s="99"/>
      <c r="D303" s="81"/>
      <c r="E303" s="81"/>
      <c r="F303" s="81"/>
      <c r="G303" s="81"/>
      <c r="H303" s="81"/>
      <c r="I303" s="81"/>
    </row>
    <row r="304" spans="1:10" ht="15.75">
      <c r="A304" s="262" t="s">
        <v>353</v>
      </c>
      <c r="B304" s="262"/>
      <c r="C304" s="262"/>
      <c r="D304" s="262"/>
      <c r="E304" s="262"/>
      <c r="F304" s="262"/>
      <c r="G304" s="262"/>
      <c r="H304" s="262"/>
      <c r="I304" s="262"/>
      <c r="J304" s="262"/>
    </row>
    <row r="305" spans="1:10" s="186" customFormat="1" ht="72.75" customHeight="1">
      <c r="A305" s="190" t="s">
        <v>292</v>
      </c>
      <c r="B305" s="265" t="s">
        <v>282</v>
      </c>
      <c r="C305" s="190" t="s">
        <v>283</v>
      </c>
      <c r="D305" s="190" t="s">
        <v>284</v>
      </c>
      <c r="E305" s="190" t="s">
        <v>285</v>
      </c>
      <c r="F305" s="190" t="s">
        <v>6</v>
      </c>
      <c r="G305" s="190" t="s">
        <v>286</v>
      </c>
      <c r="H305" s="190" t="s">
        <v>287</v>
      </c>
      <c r="I305" s="195" t="s">
        <v>165</v>
      </c>
      <c r="J305" s="195" t="s">
        <v>166</v>
      </c>
    </row>
    <row r="306" spans="1:10">
      <c r="A306" s="82">
        <v>1</v>
      </c>
      <c r="B306" s="274" t="s">
        <v>293</v>
      </c>
      <c r="C306" s="33" t="s">
        <v>294</v>
      </c>
      <c r="D306" s="34">
        <v>2018</v>
      </c>
      <c r="E306" s="74"/>
      <c r="F306" s="75"/>
      <c r="G306" s="76">
        <f t="shared" ref="G306:G327" si="19">E306+(E306*F306)</f>
        <v>0</v>
      </c>
      <c r="H306" s="34" t="s">
        <v>13</v>
      </c>
      <c r="I306" s="77">
        <f>2*E306</f>
        <v>0</v>
      </c>
      <c r="J306" s="24">
        <f>2*G306</f>
        <v>0</v>
      </c>
    </row>
    <row r="307" spans="1:10" ht="13.5" customHeight="1">
      <c r="A307" s="82">
        <v>2</v>
      </c>
      <c r="B307" s="274" t="s">
        <v>295</v>
      </c>
      <c r="C307" s="33" t="s">
        <v>296</v>
      </c>
      <c r="D307" s="34">
        <v>2003</v>
      </c>
      <c r="E307" s="74"/>
      <c r="F307" s="75"/>
      <c r="G307" s="76">
        <f t="shared" si="19"/>
        <v>0</v>
      </c>
      <c r="H307" s="34" t="s">
        <v>13</v>
      </c>
      <c r="I307" s="77">
        <f t="shared" ref="I307:I370" si="20">2*E307</f>
        <v>0</v>
      </c>
      <c r="J307" s="24">
        <f t="shared" ref="J307:J370" si="21">2*G307</f>
        <v>0</v>
      </c>
    </row>
    <row r="308" spans="1:10">
      <c r="A308" s="82">
        <v>3</v>
      </c>
      <c r="B308" s="274" t="s">
        <v>297</v>
      </c>
      <c r="C308" s="33">
        <v>784</v>
      </c>
      <c r="D308" s="34">
        <v>2014</v>
      </c>
      <c r="E308" s="74"/>
      <c r="F308" s="75"/>
      <c r="G308" s="76">
        <f t="shared" si="19"/>
        <v>0</v>
      </c>
      <c r="H308" s="34" t="s">
        <v>13</v>
      </c>
      <c r="I308" s="77">
        <f t="shared" si="20"/>
        <v>0</v>
      </c>
      <c r="J308" s="24">
        <f t="shared" si="21"/>
        <v>0</v>
      </c>
    </row>
    <row r="309" spans="1:10">
      <c r="A309" s="82">
        <v>4</v>
      </c>
      <c r="B309" s="274" t="s">
        <v>298</v>
      </c>
      <c r="C309" s="33">
        <v>18000076</v>
      </c>
      <c r="D309" s="34">
        <v>2018</v>
      </c>
      <c r="E309" s="74"/>
      <c r="F309" s="75"/>
      <c r="G309" s="76">
        <f t="shared" si="19"/>
        <v>0</v>
      </c>
      <c r="H309" s="34" t="s">
        <v>13</v>
      </c>
      <c r="I309" s="77">
        <f t="shared" si="20"/>
        <v>0</v>
      </c>
      <c r="J309" s="24">
        <f t="shared" si="21"/>
        <v>0</v>
      </c>
    </row>
    <row r="310" spans="1:10">
      <c r="A310" s="82">
        <v>5</v>
      </c>
      <c r="B310" s="274" t="s">
        <v>299</v>
      </c>
      <c r="C310" s="33" t="s">
        <v>300</v>
      </c>
      <c r="D310" s="34">
        <v>2016</v>
      </c>
      <c r="E310" s="74"/>
      <c r="F310" s="75"/>
      <c r="G310" s="76">
        <f t="shared" si="19"/>
        <v>0</v>
      </c>
      <c r="H310" s="34" t="s">
        <v>13</v>
      </c>
      <c r="I310" s="77">
        <f t="shared" si="20"/>
        <v>0</v>
      </c>
      <c r="J310" s="24">
        <f t="shared" si="21"/>
        <v>0</v>
      </c>
    </row>
    <row r="311" spans="1:10">
      <c r="A311" s="82">
        <v>6</v>
      </c>
      <c r="B311" s="274" t="s">
        <v>301</v>
      </c>
      <c r="C311" s="33" t="s">
        <v>302</v>
      </c>
      <c r="D311" s="34">
        <v>2018</v>
      </c>
      <c r="E311" s="74"/>
      <c r="F311" s="75"/>
      <c r="G311" s="76">
        <f t="shared" si="19"/>
        <v>0</v>
      </c>
      <c r="H311" s="34" t="s">
        <v>13</v>
      </c>
      <c r="I311" s="77">
        <f t="shared" si="20"/>
        <v>0</v>
      </c>
      <c r="J311" s="24">
        <f t="shared" si="21"/>
        <v>0</v>
      </c>
    </row>
    <row r="312" spans="1:10">
      <c r="A312" s="82">
        <v>7</v>
      </c>
      <c r="B312" s="274" t="s">
        <v>303</v>
      </c>
      <c r="C312" s="33">
        <v>1773</v>
      </c>
      <c r="D312" s="34">
        <v>2008</v>
      </c>
      <c r="E312" s="74"/>
      <c r="F312" s="75"/>
      <c r="G312" s="76">
        <f t="shared" si="19"/>
        <v>0</v>
      </c>
      <c r="H312" s="34" t="s">
        <v>13</v>
      </c>
      <c r="I312" s="77">
        <f t="shared" si="20"/>
        <v>0</v>
      </c>
      <c r="J312" s="24">
        <f t="shared" si="21"/>
        <v>0</v>
      </c>
    </row>
    <row r="313" spans="1:10">
      <c r="A313" s="82">
        <v>8</v>
      </c>
      <c r="B313" s="274" t="s">
        <v>304</v>
      </c>
      <c r="C313" s="33">
        <v>10006</v>
      </c>
      <c r="D313" s="34">
        <v>2009</v>
      </c>
      <c r="E313" s="74"/>
      <c r="F313" s="75"/>
      <c r="G313" s="76">
        <f t="shared" si="19"/>
        <v>0</v>
      </c>
      <c r="H313" s="34" t="s">
        <v>13</v>
      </c>
      <c r="I313" s="77">
        <f t="shared" si="20"/>
        <v>0</v>
      </c>
      <c r="J313" s="24">
        <f t="shared" si="21"/>
        <v>0</v>
      </c>
    </row>
    <row r="314" spans="1:10">
      <c r="A314" s="82">
        <v>9</v>
      </c>
      <c r="B314" s="274" t="s">
        <v>305</v>
      </c>
      <c r="C314" s="33">
        <v>2807</v>
      </c>
      <c r="D314" s="34">
        <v>2009</v>
      </c>
      <c r="E314" s="74"/>
      <c r="F314" s="75"/>
      <c r="G314" s="76">
        <f t="shared" si="19"/>
        <v>0</v>
      </c>
      <c r="H314" s="34" t="s">
        <v>13</v>
      </c>
      <c r="I314" s="77">
        <f t="shared" si="20"/>
        <v>0</v>
      </c>
      <c r="J314" s="24">
        <f t="shared" si="21"/>
        <v>0</v>
      </c>
    </row>
    <row r="315" spans="1:10">
      <c r="A315" s="82">
        <v>10</v>
      </c>
      <c r="B315" s="274" t="s">
        <v>305</v>
      </c>
      <c r="C315" s="33">
        <v>2817</v>
      </c>
      <c r="D315" s="34">
        <v>2009</v>
      </c>
      <c r="E315" s="74"/>
      <c r="F315" s="75"/>
      <c r="G315" s="76">
        <f t="shared" si="19"/>
        <v>0</v>
      </c>
      <c r="H315" s="34" t="s">
        <v>13</v>
      </c>
      <c r="I315" s="77">
        <f t="shared" si="20"/>
        <v>0</v>
      </c>
      <c r="J315" s="24">
        <f t="shared" si="21"/>
        <v>0</v>
      </c>
    </row>
    <row r="316" spans="1:10" ht="30">
      <c r="A316" s="82">
        <v>11</v>
      </c>
      <c r="B316" s="269" t="s">
        <v>306</v>
      </c>
      <c r="C316" s="33">
        <v>1796</v>
      </c>
      <c r="D316" s="34">
        <v>2020</v>
      </c>
      <c r="E316" s="83"/>
      <c r="F316" s="75"/>
      <c r="G316" s="76">
        <f t="shared" si="19"/>
        <v>0</v>
      </c>
      <c r="H316" s="34" t="s">
        <v>13</v>
      </c>
      <c r="I316" s="77">
        <f t="shared" si="20"/>
        <v>0</v>
      </c>
      <c r="J316" s="24">
        <f t="shared" si="21"/>
        <v>0</v>
      </c>
    </row>
    <row r="317" spans="1:10">
      <c r="A317" s="82">
        <v>12</v>
      </c>
      <c r="B317" s="269" t="s">
        <v>307</v>
      </c>
      <c r="C317" s="33">
        <v>1060495</v>
      </c>
      <c r="D317" s="34">
        <v>2020</v>
      </c>
      <c r="E317" s="83"/>
      <c r="F317" s="75"/>
      <c r="G317" s="76">
        <f t="shared" si="19"/>
        <v>0</v>
      </c>
      <c r="H317" s="34" t="s">
        <v>13</v>
      </c>
      <c r="I317" s="77">
        <f t="shared" si="20"/>
        <v>0</v>
      </c>
      <c r="J317" s="24">
        <f t="shared" si="21"/>
        <v>0</v>
      </c>
    </row>
    <row r="318" spans="1:10">
      <c r="A318" s="82">
        <v>13</v>
      </c>
      <c r="B318" s="274" t="s">
        <v>308</v>
      </c>
      <c r="C318" s="33" t="s">
        <v>309</v>
      </c>
      <c r="D318" s="34">
        <v>2015</v>
      </c>
      <c r="E318" s="74"/>
      <c r="F318" s="75"/>
      <c r="G318" s="76">
        <f t="shared" si="19"/>
        <v>0</v>
      </c>
      <c r="H318" s="34" t="s">
        <v>13</v>
      </c>
      <c r="I318" s="77">
        <f t="shared" si="20"/>
        <v>0</v>
      </c>
      <c r="J318" s="24">
        <f t="shared" si="21"/>
        <v>0</v>
      </c>
    </row>
    <row r="319" spans="1:10">
      <c r="A319" s="82">
        <v>14</v>
      </c>
      <c r="B319" s="274" t="s">
        <v>310</v>
      </c>
      <c r="C319" s="33">
        <v>50724</v>
      </c>
      <c r="D319" s="34">
        <v>2012</v>
      </c>
      <c r="E319" s="74"/>
      <c r="F319" s="75"/>
      <c r="G319" s="76">
        <f t="shared" si="19"/>
        <v>0</v>
      </c>
      <c r="H319" s="34" t="s">
        <v>13</v>
      </c>
      <c r="I319" s="77">
        <f t="shared" si="20"/>
        <v>0</v>
      </c>
      <c r="J319" s="24">
        <f t="shared" si="21"/>
        <v>0</v>
      </c>
    </row>
    <row r="320" spans="1:10">
      <c r="A320" s="82">
        <v>15</v>
      </c>
      <c r="B320" s="274" t="s">
        <v>310</v>
      </c>
      <c r="C320" s="33">
        <v>50676</v>
      </c>
      <c r="D320" s="34">
        <v>2011</v>
      </c>
      <c r="E320" s="74"/>
      <c r="F320" s="75"/>
      <c r="G320" s="76">
        <f t="shared" si="19"/>
        <v>0</v>
      </c>
      <c r="H320" s="34" t="s">
        <v>13</v>
      </c>
      <c r="I320" s="77">
        <f t="shared" si="20"/>
        <v>0</v>
      </c>
      <c r="J320" s="24">
        <f t="shared" si="21"/>
        <v>0</v>
      </c>
    </row>
    <row r="321" spans="1:10">
      <c r="A321" s="82">
        <v>16</v>
      </c>
      <c r="B321" s="274" t="s">
        <v>310</v>
      </c>
      <c r="C321" s="33">
        <v>52459</v>
      </c>
      <c r="D321" s="34">
        <v>2017</v>
      </c>
      <c r="E321" s="74"/>
      <c r="F321" s="75"/>
      <c r="G321" s="76">
        <f t="shared" si="19"/>
        <v>0</v>
      </c>
      <c r="H321" s="34" t="s">
        <v>13</v>
      </c>
      <c r="I321" s="77">
        <f t="shared" si="20"/>
        <v>0</v>
      </c>
      <c r="J321" s="24">
        <f t="shared" si="21"/>
        <v>0</v>
      </c>
    </row>
    <row r="322" spans="1:10" ht="30">
      <c r="A322" s="82">
        <v>17</v>
      </c>
      <c r="B322" s="269" t="s">
        <v>311</v>
      </c>
      <c r="C322" s="33">
        <v>630</v>
      </c>
      <c r="D322" s="12">
        <v>2022</v>
      </c>
      <c r="E322" s="13"/>
      <c r="F322" s="75"/>
      <c r="G322" s="76">
        <f t="shared" si="19"/>
        <v>0</v>
      </c>
      <c r="H322" s="34" t="s">
        <v>13</v>
      </c>
      <c r="I322" s="77">
        <f t="shared" si="20"/>
        <v>0</v>
      </c>
      <c r="J322" s="24">
        <f t="shared" si="21"/>
        <v>0</v>
      </c>
    </row>
    <row r="323" spans="1:10" ht="30">
      <c r="A323" s="82">
        <v>18</v>
      </c>
      <c r="B323" s="269" t="s">
        <v>312</v>
      </c>
      <c r="C323" s="5" t="s">
        <v>313</v>
      </c>
      <c r="D323" s="34">
        <v>2021</v>
      </c>
      <c r="E323" s="83"/>
      <c r="F323" s="75"/>
      <c r="G323" s="76">
        <f t="shared" si="19"/>
        <v>0</v>
      </c>
      <c r="H323" s="34" t="s">
        <v>13</v>
      </c>
      <c r="I323" s="77">
        <f t="shared" si="20"/>
        <v>0</v>
      </c>
      <c r="J323" s="24">
        <f t="shared" si="21"/>
        <v>0</v>
      </c>
    </row>
    <row r="324" spans="1:10" ht="30">
      <c r="A324" s="82">
        <v>19</v>
      </c>
      <c r="B324" s="269" t="s">
        <v>314</v>
      </c>
      <c r="C324" s="5">
        <v>23345</v>
      </c>
      <c r="D324" s="34">
        <v>2022</v>
      </c>
      <c r="E324" s="83"/>
      <c r="F324" s="75"/>
      <c r="G324" s="76">
        <f t="shared" si="19"/>
        <v>0</v>
      </c>
      <c r="H324" s="34" t="s">
        <v>13</v>
      </c>
      <c r="I324" s="77">
        <f t="shared" si="20"/>
        <v>0</v>
      </c>
      <c r="J324" s="24">
        <f t="shared" si="21"/>
        <v>0</v>
      </c>
    </row>
    <row r="325" spans="1:10" ht="30">
      <c r="A325" s="82">
        <v>20</v>
      </c>
      <c r="B325" s="269" t="s">
        <v>315</v>
      </c>
      <c r="C325" s="5">
        <v>402841</v>
      </c>
      <c r="D325" s="12">
        <v>2020</v>
      </c>
      <c r="E325" s="83"/>
      <c r="F325" s="75"/>
      <c r="G325" s="76">
        <f t="shared" si="19"/>
        <v>0</v>
      </c>
      <c r="H325" s="34" t="s">
        <v>13</v>
      </c>
      <c r="I325" s="77">
        <f t="shared" si="20"/>
        <v>0</v>
      </c>
      <c r="J325" s="24">
        <f t="shared" si="21"/>
        <v>0</v>
      </c>
    </row>
    <row r="326" spans="1:10">
      <c r="A326" s="82">
        <v>21</v>
      </c>
      <c r="B326" s="269" t="s">
        <v>316</v>
      </c>
      <c r="C326" s="5">
        <v>4648</v>
      </c>
      <c r="D326" s="34">
        <v>2004</v>
      </c>
      <c r="E326" s="83"/>
      <c r="F326" s="75"/>
      <c r="G326" s="76">
        <f t="shared" si="19"/>
        <v>0</v>
      </c>
      <c r="H326" s="34" t="s">
        <v>13</v>
      </c>
      <c r="I326" s="77">
        <f t="shared" si="20"/>
        <v>0</v>
      </c>
      <c r="J326" s="24">
        <f t="shared" si="21"/>
        <v>0</v>
      </c>
    </row>
    <row r="327" spans="1:10" ht="30">
      <c r="A327" s="82">
        <v>22</v>
      </c>
      <c r="B327" s="269" t="s">
        <v>578</v>
      </c>
      <c r="C327" s="5">
        <v>21410047</v>
      </c>
      <c r="D327" s="12">
        <v>2021</v>
      </c>
      <c r="E327" s="83"/>
      <c r="F327" s="75"/>
      <c r="G327" s="76">
        <f t="shared" si="19"/>
        <v>0</v>
      </c>
      <c r="H327" s="34" t="s">
        <v>13</v>
      </c>
      <c r="I327" s="77">
        <f t="shared" si="20"/>
        <v>0</v>
      </c>
      <c r="J327" s="24">
        <f t="shared" si="21"/>
        <v>0</v>
      </c>
    </row>
    <row r="328" spans="1:10">
      <c r="A328" s="82">
        <v>23</v>
      </c>
      <c r="B328" s="292" t="s">
        <v>317</v>
      </c>
      <c r="C328" s="87">
        <v>9385406574</v>
      </c>
      <c r="D328" s="84"/>
      <c r="E328" s="76"/>
      <c r="F328" s="85"/>
      <c r="G328" s="76">
        <f>E328+(E328*F328)</f>
        <v>0</v>
      </c>
      <c r="H328" s="84" t="s">
        <v>13</v>
      </c>
      <c r="I328" s="77">
        <f t="shared" si="20"/>
        <v>0</v>
      </c>
      <c r="J328" s="24">
        <f t="shared" si="21"/>
        <v>0</v>
      </c>
    </row>
    <row r="329" spans="1:10">
      <c r="A329" s="82">
        <v>24</v>
      </c>
      <c r="B329" s="292" t="s">
        <v>317</v>
      </c>
      <c r="C329" s="87">
        <v>9385406576</v>
      </c>
      <c r="D329" s="84"/>
      <c r="E329" s="76"/>
      <c r="F329" s="85"/>
      <c r="G329" s="76">
        <f t="shared" ref="G329:G370" si="22">E329+(E329*F329)</f>
        <v>0</v>
      </c>
      <c r="H329" s="84" t="s">
        <v>13</v>
      </c>
      <c r="I329" s="77">
        <f t="shared" si="20"/>
        <v>0</v>
      </c>
      <c r="J329" s="24">
        <f t="shared" si="21"/>
        <v>0</v>
      </c>
    </row>
    <row r="330" spans="1:10">
      <c r="A330" s="82">
        <v>25</v>
      </c>
      <c r="B330" s="275" t="s">
        <v>318</v>
      </c>
      <c r="C330" s="100">
        <v>722008747522</v>
      </c>
      <c r="D330" s="84">
        <v>2020</v>
      </c>
      <c r="E330" s="76"/>
      <c r="F330" s="85"/>
      <c r="G330" s="76">
        <f t="shared" si="22"/>
        <v>0</v>
      </c>
      <c r="H330" s="84" t="s">
        <v>13</v>
      </c>
      <c r="I330" s="77">
        <f t="shared" si="20"/>
        <v>0</v>
      </c>
      <c r="J330" s="24">
        <f t="shared" si="21"/>
        <v>0</v>
      </c>
    </row>
    <row r="331" spans="1:10">
      <c r="A331" s="82">
        <v>26</v>
      </c>
      <c r="B331" s="275" t="s">
        <v>318</v>
      </c>
      <c r="C331" s="100">
        <v>722008747520</v>
      </c>
      <c r="D331" s="84">
        <v>2020</v>
      </c>
      <c r="E331" s="76"/>
      <c r="F331" s="85"/>
      <c r="G331" s="76">
        <f t="shared" si="22"/>
        <v>0</v>
      </c>
      <c r="H331" s="84" t="s">
        <v>13</v>
      </c>
      <c r="I331" s="77">
        <f t="shared" si="20"/>
        <v>0</v>
      </c>
      <c r="J331" s="24">
        <f t="shared" si="21"/>
        <v>0</v>
      </c>
    </row>
    <row r="332" spans="1:10">
      <c r="A332" s="82">
        <v>27</v>
      </c>
      <c r="B332" s="275" t="s">
        <v>318</v>
      </c>
      <c r="C332" s="100">
        <v>722008747516</v>
      </c>
      <c r="D332" s="84">
        <v>2020</v>
      </c>
      <c r="E332" s="76"/>
      <c r="F332" s="85"/>
      <c r="G332" s="76">
        <f t="shared" si="22"/>
        <v>0</v>
      </c>
      <c r="H332" s="84" t="s">
        <v>13</v>
      </c>
      <c r="I332" s="77">
        <f t="shared" si="20"/>
        <v>0</v>
      </c>
      <c r="J332" s="24">
        <f t="shared" si="21"/>
        <v>0</v>
      </c>
    </row>
    <row r="333" spans="1:10">
      <c r="A333" s="82">
        <v>28</v>
      </c>
      <c r="B333" s="275" t="s">
        <v>319</v>
      </c>
      <c r="C333" s="87">
        <v>1879055914</v>
      </c>
      <c r="D333" s="84"/>
      <c r="E333" s="76"/>
      <c r="F333" s="85"/>
      <c r="G333" s="76">
        <f t="shared" si="22"/>
        <v>0</v>
      </c>
      <c r="H333" s="84" t="s">
        <v>13</v>
      </c>
      <c r="I333" s="77">
        <f t="shared" si="20"/>
        <v>0</v>
      </c>
      <c r="J333" s="24">
        <f t="shared" si="21"/>
        <v>0</v>
      </c>
    </row>
    <row r="334" spans="1:10">
      <c r="A334" s="82">
        <v>29</v>
      </c>
      <c r="B334" s="275" t="s">
        <v>319</v>
      </c>
      <c r="C334" s="87">
        <v>1879055913</v>
      </c>
      <c r="D334" s="84"/>
      <c r="E334" s="76"/>
      <c r="F334" s="85"/>
      <c r="G334" s="76">
        <f t="shared" si="22"/>
        <v>0</v>
      </c>
      <c r="H334" s="84" t="s">
        <v>13</v>
      </c>
      <c r="I334" s="77">
        <f t="shared" si="20"/>
        <v>0</v>
      </c>
      <c r="J334" s="24">
        <f t="shared" si="21"/>
        <v>0</v>
      </c>
    </row>
    <row r="335" spans="1:10">
      <c r="A335" s="82">
        <v>30</v>
      </c>
      <c r="B335" s="275" t="s">
        <v>320</v>
      </c>
      <c r="C335" s="87" t="s">
        <v>321</v>
      </c>
      <c r="D335" s="84">
        <v>2020</v>
      </c>
      <c r="E335" s="76"/>
      <c r="F335" s="85"/>
      <c r="G335" s="76">
        <f t="shared" si="22"/>
        <v>0</v>
      </c>
      <c r="H335" s="84" t="s">
        <v>13</v>
      </c>
      <c r="I335" s="77">
        <f t="shared" si="20"/>
        <v>0</v>
      </c>
      <c r="J335" s="24">
        <f t="shared" si="21"/>
        <v>0</v>
      </c>
    </row>
    <row r="336" spans="1:10">
      <c r="A336" s="82">
        <v>31</v>
      </c>
      <c r="B336" s="275" t="s">
        <v>322</v>
      </c>
      <c r="C336" s="87">
        <v>20757016</v>
      </c>
      <c r="D336" s="84"/>
      <c r="E336" s="76"/>
      <c r="F336" s="85"/>
      <c r="G336" s="76">
        <f t="shared" si="22"/>
        <v>0</v>
      </c>
      <c r="H336" s="84" t="s">
        <v>13</v>
      </c>
      <c r="I336" s="77">
        <f t="shared" si="20"/>
        <v>0</v>
      </c>
      <c r="J336" s="24">
        <f t="shared" si="21"/>
        <v>0</v>
      </c>
    </row>
    <row r="337" spans="1:10">
      <c r="A337" s="82">
        <v>32</v>
      </c>
      <c r="B337" s="275" t="s">
        <v>323</v>
      </c>
      <c r="C337" s="87">
        <v>21374065</v>
      </c>
      <c r="D337" s="84"/>
      <c r="E337" s="76"/>
      <c r="F337" s="85"/>
      <c r="G337" s="76">
        <f t="shared" si="22"/>
        <v>0</v>
      </c>
      <c r="H337" s="84" t="s">
        <v>13</v>
      </c>
      <c r="I337" s="77">
        <f t="shared" si="20"/>
        <v>0</v>
      </c>
      <c r="J337" s="24">
        <f t="shared" si="21"/>
        <v>0</v>
      </c>
    </row>
    <row r="338" spans="1:10">
      <c r="A338" s="82">
        <v>33</v>
      </c>
      <c r="B338" s="275" t="s">
        <v>323</v>
      </c>
      <c r="C338" s="87">
        <v>22015026</v>
      </c>
      <c r="D338" s="84"/>
      <c r="E338" s="76"/>
      <c r="F338" s="85"/>
      <c r="G338" s="76">
        <f t="shared" si="22"/>
        <v>0</v>
      </c>
      <c r="H338" s="84" t="s">
        <v>13</v>
      </c>
      <c r="I338" s="77">
        <f t="shared" si="20"/>
        <v>0</v>
      </c>
      <c r="J338" s="24">
        <f t="shared" si="21"/>
        <v>0</v>
      </c>
    </row>
    <row r="339" spans="1:10">
      <c r="A339" s="82">
        <v>34</v>
      </c>
      <c r="B339" s="292" t="s">
        <v>323</v>
      </c>
      <c r="C339" s="87">
        <v>21992026</v>
      </c>
      <c r="D339" s="84"/>
      <c r="E339" s="76"/>
      <c r="F339" s="85"/>
      <c r="G339" s="76">
        <f t="shared" si="22"/>
        <v>0</v>
      </c>
      <c r="H339" s="84" t="s">
        <v>13</v>
      </c>
      <c r="I339" s="77">
        <f t="shared" si="20"/>
        <v>0</v>
      </c>
      <c r="J339" s="24">
        <f t="shared" si="21"/>
        <v>0</v>
      </c>
    </row>
    <row r="340" spans="1:10">
      <c r="A340" s="82">
        <v>35</v>
      </c>
      <c r="B340" s="292" t="s">
        <v>324</v>
      </c>
      <c r="C340" s="87">
        <v>20219104</v>
      </c>
      <c r="D340" s="84"/>
      <c r="E340" s="76"/>
      <c r="F340" s="85"/>
      <c r="G340" s="76">
        <f t="shared" si="22"/>
        <v>0</v>
      </c>
      <c r="H340" s="84" t="s">
        <v>13</v>
      </c>
      <c r="I340" s="77">
        <f t="shared" si="20"/>
        <v>0</v>
      </c>
      <c r="J340" s="24">
        <f t="shared" si="21"/>
        <v>0</v>
      </c>
    </row>
    <row r="341" spans="1:10">
      <c r="A341" s="82">
        <v>36</v>
      </c>
      <c r="B341" s="292" t="s">
        <v>324</v>
      </c>
      <c r="C341" s="87">
        <v>20228104</v>
      </c>
      <c r="D341" s="84"/>
      <c r="E341" s="76"/>
      <c r="F341" s="85"/>
      <c r="G341" s="76">
        <f t="shared" si="22"/>
        <v>0</v>
      </c>
      <c r="H341" s="84" t="s">
        <v>13</v>
      </c>
      <c r="I341" s="77">
        <f t="shared" si="20"/>
        <v>0</v>
      </c>
      <c r="J341" s="24">
        <f t="shared" si="21"/>
        <v>0</v>
      </c>
    </row>
    <row r="342" spans="1:10">
      <c r="A342" s="82">
        <v>37</v>
      </c>
      <c r="B342" s="292" t="s">
        <v>324</v>
      </c>
      <c r="C342" s="87">
        <v>20753015</v>
      </c>
      <c r="D342" s="84"/>
      <c r="E342" s="76"/>
      <c r="F342" s="85"/>
      <c r="G342" s="76">
        <f t="shared" si="22"/>
        <v>0</v>
      </c>
      <c r="H342" s="84" t="s">
        <v>13</v>
      </c>
      <c r="I342" s="77">
        <f t="shared" si="20"/>
        <v>0</v>
      </c>
      <c r="J342" s="24">
        <f t="shared" si="21"/>
        <v>0</v>
      </c>
    </row>
    <row r="343" spans="1:10">
      <c r="A343" s="82">
        <v>38</v>
      </c>
      <c r="B343" s="292" t="s">
        <v>324</v>
      </c>
      <c r="C343" s="87">
        <v>20757015</v>
      </c>
      <c r="D343" s="84"/>
      <c r="E343" s="76"/>
      <c r="F343" s="85"/>
      <c r="G343" s="76">
        <f t="shared" si="22"/>
        <v>0</v>
      </c>
      <c r="H343" s="84" t="s">
        <v>13</v>
      </c>
      <c r="I343" s="77">
        <f t="shared" si="20"/>
        <v>0</v>
      </c>
      <c r="J343" s="24">
        <f t="shared" si="21"/>
        <v>0</v>
      </c>
    </row>
    <row r="344" spans="1:10">
      <c r="A344" s="82">
        <v>39</v>
      </c>
      <c r="B344" s="275" t="s">
        <v>325</v>
      </c>
      <c r="C344" s="87">
        <v>30438099</v>
      </c>
      <c r="D344" s="84">
        <v>2020</v>
      </c>
      <c r="E344" s="76"/>
      <c r="F344" s="85"/>
      <c r="G344" s="76">
        <f t="shared" si="22"/>
        <v>0</v>
      </c>
      <c r="H344" s="84" t="s">
        <v>13</v>
      </c>
      <c r="I344" s="77">
        <f t="shared" si="20"/>
        <v>0</v>
      </c>
      <c r="J344" s="24">
        <f t="shared" si="21"/>
        <v>0</v>
      </c>
    </row>
    <row r="345" spans="1:10">
      <c r="A345" s="82">
        <v>40</v>
      </c>
      <c r="B345" s="275" t="s">
        <v>325</v>
      </c>
      <c r="C345" s="87">
        <v>30482099</v>
      </c>
      <c r="D345" s="84">
        <v>2020</v>
      </c>
      <c r="E345" s="76"/>
      <c r="F345" s="85"/>
      <c r="G345" s="76">
        <f t="shared" si="22"/>
        <v>0</v>
      </c>
      <c r="H345" s="84" t="s">
        <v>13</v>
      </c>
      <c r="I345" s="77">
        <f t="shared" si="20"/>
        <v>0</v>
      </c>
      <c r="J345" s="24">
        <f t="shared" si="21"/>
        <v>0</v>
      </c>
    </row>
    <row r="346" spans="1:10">
      <c r="A346" s="82">
        <v>41</v>
      </c>
      <c r="B346" s="293" t="s">
        <v>326</v>
      </c>
      <c r="C346" s="101" t="s">
        <v>327</v>
      </c>
      <c r="D346" s="86"/>
      <c r="E346" s="76"/>
      <c r="F346" s="85"/>
      <c r="G346" s="76">
        <f t="shared" si="22"/>
        <v>0</v>
      </c>
      <c r="H346" s="84" t="s">
        <v>13</v>
      </c>
      <c r="I346" s="77">
        <f t="shared" si="20"/>
        <v>0</v>
      </c>
      <c r="J346" s="24">
        <f t="shared" si="21"/>
        <v>0</v>
      </c>
    </row>
    <row r="347" spans="1:10">
      <c r="A347" s="82">
        <v>42</v>
      </c>
      <c r="B347" s="292" t="s">
        <v>326</v>
      </c>
      <c r="C347" s="87" t="s">
        <v>328</v>
      </c>
      <c r="D347" s="84"/>
      <c r="E347" s="76"/>
      <c r="F347" s="85"/>
      <c r="G347" s="76">
        <f t="shared" si="22"/>
        <v>0</v>
      </c>
      <c r="H347" s="84" t="s">
        <v>13</v>
      </c>
      <c r="I347" s="77">
        <f t="shared" si="20"/>
        <v>0</v>
      </c>
      <c r="J347" s="24">
        <f t="shared" si="21"/>
        <v>0</v>
      </c>
    </row>
    <row r="348" spans="1:10">
      <c r="A348" s="82">
        <v>43</v>
      </c>
      <c r="B348" s="292" t="s">
        <v>326</v>
      </c>
      <c r="C348" s="87" t="s">
        <v>329</v>
      </c>
      <c r="D348" s="84"/>
      <c r="E348" s="76"/>
      <c r="F348" s="85"/>
      <c r="G348" s="76">
        <f t="shared" si="22"/>
        <v>0</v>
      </c>
      <c r="H348" s="84" t="s">
        <v>13</v>
      </c>
      <c r="I348" s="77">
        <f t="shared" si="20"/>
        <v>0</v>
      </c>
      <c r="J348" s="24">
        <f t="shared" si="21"/>
        <v>0</v>
      </c>
    </row>
    <row r="349" spans="1:10">
      <c r="A349" s="82">
        <v>44</v>
      </c>
      <c r="B349" s="292" t="s">
        <v>326</v>
      </c>
      <c r="C349" s="87" t="s">
        <v>330</v>
      </c>
      <c r="D349" s="84"/>
      <c r="E349" s="76"/>
      <c r="F349" s="85"/>
      <c r="G349" s="76">
        <f t="shared" si="22"/>
        <v>0</v>
      </c>
      <c r="H349" s="84" t="s">
        <v>13</v>
      </c>
      <c r="I349" s="77">
        <f t="shared" si="20"/>
        <v>0</v>
      </c>
      <c r="J349" s="24">
        <f t="shared" si="21"/>
        <v>0</v>
      </c>
    </row>
    <row r="350" spans="1:10">
      <c r="A350" s="82">
        <v>45</v>
      </c>
      <c r="B350" s="292" t="s">
        <v>326</v>
      </c>
      <c r="C350" s="87" t="s">
        <v>331</v>
      </c>
      <c r="D350" s="84"/>
      <c r="E350" s="76"/>
      <c r="F350" s="85"/>
      <c r="G350" s="76">
        <f t="shared" si="22"/>
        <v>0</v>
      </c>
      <c r="H350" s="84" t="s">
        <v>13</v>
      </c>
      <c r="I350" s="77">
        <f t="shared" si="20"/>
        <v>0</v>
      </c>
      <c r="J350" s="24">
        <f t="shared" si="21"/>
        <v>0</v>
      </c>
    </row>
    <row r="351" spans="1:10">
      <c r="A351" s="82">
        <v>46</v>
      </c>
      <c r="B351" s="294" t="s">
        <v>326</v>
      </c>
      <c r="C351" s="101" t="s">
        <v>332</v>
      </c>
      <c r="D351" s="86"/>
      <c r="E351" s="76"/>
      <c r="F351" s="85"/>
      <c r="G351" s="76">
        <f t="shared" si="22"/>
        <v>0</v>
      </c>
      <c r="H351" s="84" t="s">
        <v>13</v>
      </c>
      <c r="I351" s="77">
        <f t="shared" si="20"/>
        <v>0</v>
      </c>
      <c r="J351" s="24">
        <f t="shared" si="21"/>
        <v>0</v>
      </c>
    </row>
    <row r="352" spans="1:10">
      <c r="A352" s="82">
        <v>47</v>
      </c>
      <c r="B352" s="292" t="s">
        <v>326</v>
      </c>
      <c r="C352" s="87" t="s">
        <v>333</v>
      </c>
      <c r="D352" s="84"/>
      <c r="E352" s="76"/>
      <c r="F352" s="85"/>
      <c r="G352" s="76">
        <f t="shared" si="22"/>
        <v>0</v>
      </c>
      <c r="H352" s="84" t="s">
        <v>13</v>
      </c>
      <c r="I352" s="77">
        <f t="shared" si="20"/>
        <v>0</v>
      </c>
      <c r="J352" s="24">
        <f t="shared" si="21"/>
        <v>0</v>
      </c>
    </row>
    <row r="353" spans="1:10">
      <c r="A353" s="82">
        <v>48</v>
      </c>
      <c r="B353" s="292" t="s">
        <v>334</v>
      </c>
      <c r="C353" s="87" t="s">
        <v>335</v>
      </c>
      <c r="D353" s="84"/>
      <c r="E353" s="76"/>
      <c r="F353" s="85"/>
      <c r="G353" s="76">
        <f t="shared" si="22"/>
        <v>0</v>
      </c>
      <c r="H353" s="84" t="s">
        <v>13</v>
      </c>
      <c r="I353" s="77">
        <f t="shared" si="20"/>
        <v>0</v>
      </c>
      <c r="J353" s="24">
        <f t="shared" si="21"/>
        <v>0</v>
      </c>
    </row>
    <row r="354" spans="1:10">
      <c r="A354" s="82">
        <v>49</v>
      </c>
      <c r="B354" s="275" t="s">
        <v>323</v>
      </c>
      <c r="C354" s="87">
        <v>21994026</v>
      </c>
      <c r="D354" s="84"/>
      <c r="E354" s="76"/>
      <c r="F354" s="85"/>
      <c r="G354" s="76">
        <f t="shared" si="22"/>
        <v>0</v>
      </c>
      <c r="H354" s="84" t="s">
        <v>13</v>
      </c>
      <c r="I354" s="77">
        <f t="shared" si="20"/>
        <v>0</v>
      </c>
      <c r="J354" s="24">
        <f t="shared" si="21"/>
        <v>0</v>
      </c>
    </row>
    <row r="355" spans="1:10">
      <c r="A355" s="82">
        <v>50</v>
      </c>
      <c r="B355" s="292" t="s">
        <v>336</v>
      </c>
      <c r="C355" s="87">
        <v>21189404</v>
      </c>
      <c r="D355" s="84">
        <v>2018</v>
      </c>
      <c r="E355" s="76"/>
      <c r="F355" s="85"/>
      <c r="G355" s="76">
        <f t="shared" si="22"/>
        <v>0</v>
      </c>
      <c r="H355" s="84" t="s">
        <v>13</v>
      </c>
      <c r="I355" s="77">
        <f t="shared" si="20"/>
        <v>0</v>
      </c>
      <c r="J355" s="24">
        <f t="shared" si="21"/>
        <v>0</v>
      </c>
    </row>
    <row r="356" spans="1:10">
      <c r="A356" s="82">
        <v>51</v>
      </c>
      <c r="B356" s="292" t="s">
        <v>336</v>
      </c>
      <c r="C356" s="87">
        <v>21189400</v>
      </c>
      <c r="D356" s="84">
        <v>2018</v>
      </c>
      <c r="E356" s="76"/>
      <c r="F356" s="85"/>
      <c r="G356" s="76">
        <f t="shared" si="22"/>
        <v>0</v>
      </c>
      <c r="H356" s="84" t="s">
        <v>13</v>
      </c>
      <c r="I356" s="77">
        <f t="shared" si="20"/>
        <v>0</v>
      </c>
      <c r="J356" s="24">
        <f t="shared" si="21"/>
        <v>0</v>
      </c>
    </row>
    <row r="357" spans="1:10">
      <c r="A357" s="82">
        <v>52</v>
      </c>
      <c r="B357" s="292" t="s">
        <v>337</v>
      </c>
      <c r="C357" s="87" t="s">
        <v>338</v>
      </c>
      <c r="D357" s="84"/>
      <c r="E357" s="76"/>
      <c r="F357" s="85"/>
      <c r="G357" s="76">
        <f t="shared" si="22"/>
        <v>0</v>
      </c>
      <c r="H357" s="84" t="s">
        <v>13</v>
      </c>
      <c r="I357" s="77">
        <f t="shared" si="20"/>
        <v>0</v>
      </c>
      <c r="J357" s="24">
        <f t="shared" si="21"/>
        <v>0</v>
      </c>
    </row>
    <row r="358" spans="1:10">
      <c r="A358" s="82">
        <v>53</v>
      </c>
      <c r="B358" s="275" t="s">
        <v>339</v>
      </c>
      <c r="C358" s="87">
        <v>9385321743</v>
      </c>
      <c r="D358" s="84">
        <v>2023</v>
      </c>
      <c r="E358" s="76"/>
      <c r="F358" s="85"/>
      <c r="G358" s="76">
        <f t="shared" si="22"/>
        <v>0</v>
      </c>
      <c r="H358" s="84" t="s">
        <v>13</v>
      </c>
      <c r="I358" s="77">
        <f t="shared" si="20"/>
        <v>0</v>
      </c>
      <c r="J358" s="24">
        <f t="shared" si="21"/>
        <v>0</v>
      </c>
    </row>
    <row r="359" spans="1:10" ht="14.25" customHeight="1">
      <c r="A359" s="82">
        <v>54</v>
      </c>
      <c r="B359" s="275" t="s">
        <v>339</v>
      </c>
      <c r="C359" s="87">
        <v>9385321744</v>
      </c>
      <c r="D359" s="84">
        <v>2023</v>
      </c>
      <c r="E359" s="76"/>
      <c r="F359" s="85"/>
      <c r="G359" s="76">
        <f t="shared" si="22"/>
        <v>0</v>
      </c>
      <c r="H359" s="84" t="s">
        <v>13</v>
      </c>
      <c r="I359" s="77">
        <f t="shared" si="20"/>
        <v>0</v>
      </c>
      <c r="J359" s="24">
        <f t="shared" si="21"/>
        <v>0</v>
      </c>
    </row>
    <row r="360" spans="1:10">
      <c r="A360" s="82">
        <v>55</v>
      </c>
      <c r="B360" s="275" t="s">
        <v>339</v>
      </c>
      <c r="C360" s="87">
        <v>9385444669</v>
      </c>
      <c r="D360" s="84">
        <v>2023</v>
      </c>
      <c r="E360" s="76"/>
      <c r="F360" s="85"/>
      <c r="G360" s="76">
        <f t="shared" si="22"/>
        <v>0</v>
      </c>
      <c r="H360" s="84" t="s">
        <v>13</v>
      </c>
      <c r="I360" s="77">
        <f t="shared" si="20"/>
        <v>0</v>
      </c>
      <c r="J360" s="24">
        <f t="shared" si="21"/>
        <v>0</v>
      </c>
    </row>
    <row r="361" spans="1:10">
      <c r="A361" s="82">
        <v>56</v>
      </c>
      <c r="B361" s="275" t="s">
        <v>339</v>
      </c>
      <c r="C361" s="87">
        <v>9385444672</v>
      </c>
      <c r="D361" s="84">
        <v>2023</v>
      </c>
      <c r="E361" s="76"/>
      <c r="F361" s="85"/>
      <c r="G361" s="76">
        <f t="shared" si="22"/>
        <v>0</v>
      </c>
      <c r="H361" s="84" t="s">
        <v>13</v>
      </c>
      <c r="I361" s="77">
        <f t="shared" si="20"/>
        <v>0</v>
      </c>
      <c r="J361" s="24">
        <f t="shared" si="21"/>
        <v>0</v>
      </c>
    </row>
    <row r="362" spans="1:10" ht="30">
      <c r="A362" s="82">
        <v>57</v>
      </c>
      <c r="B362" s="275" t="s">
        <v>340</v>
      </c>
      <c r="C362" s="87" t="s">
        <v>341</v>
      </c>
      <c r="D362" s="84">
        <v>2022</v>
      </c>
      <c r="E362" s="76"/>
      <c r="F362" s="85"/>
      <c r="G362" s="76">
        <f t="shared" si="22"/>
        <v>0</v>
      </c>
      <c r="H362" s="84" t="s">
        <v>13</v>
      </c>
      <c r="I362" s="77">
        <f t="shared" si="20"/>
        <v>0</v>
      </c>
      <c r="J362" s="24">
        <f t="shared" si="21"/>
        <v>0</v>
      </c>
    </row>
    <row r="363" spans="1:10" ht="30">
      <c r="A363" s="82">
        <v>58</v>
      </c>
      <c r="B363" s="275" t="s">
        <v>340</v>
      </c>
      <c r="C363" s="87" t="s">
        <v>342</v>
      </c>
      <c r="D363" s="84">
        <v>2022</v>
      </c>
      <c r="E363" s="76"/>
      <c r="F363" s="85"/>
      <c r="G363" s="76">
        <f t="shared" si="22"/>
        <v>0</v>
      </c>
      <c r="H363" s="84" t="s">
        <v>13</v>
      </c>
      <c r="I363" s="77">
        <f t="shared" si="20"/>
        <v>0</v>
      </c>
      <c r="J363" s="24">
        <f t="shared" si="21"/>
        <v>0</v>
      </c>
    </row>
    <row r="364" spans="1:10" ht="30">
      <c r="A364" s="82">
        <v>59</v>
      </c>
      <c r="B364" s="275" t="s">
        <v>340</v>
      </c>
      <c r="C364" s="87" t="s">
        <v>343</v>
      </c>
      <c r="D364" s="84">
        <v>2022</v>
      </c>
      <c r="E364" s="76"/>
      <c r="F364" s="85"/>
      <c r="G364" s="76">
        <f t="shared" si="22"/>
        <v>0</v>
      </c>
      <c r="H364" s="84" t="s">
        <v>13</v>
      </c>
      <c r="I364" s="77">
        <f t="shared" si="20"/>
        <v>0</v>
      </c>
      <c r="J364" s="24">
        <f t="shared" si="21"/>
        <v>0</v>
      </c>
    </row>
    <row r="365" spans="1:10" ht="30">
      <c r="A365" s="82">
        <v>60</v>
      </c>
      <c r="B365" s="275" t="s">
        <v>344</v>
      </c>
      <c r="C365" s="87">
        <v>154076</v>
      </c>
      <c r="D365" s="84">
        <v>2022</v>
      </c>
      <c r="E365" s="76"/>
      <c r="F365" s="85"/>
      <c r="G365" s="76">
        <f t="shared" si="22"/>
        <v>0</v>
      </c>
      <c r="H365" s="84" t="s">
        <v>13</v>
      </c>
      <c r="I365" s="77">
        <f t="shared" si="20"/>
        <v>0</v>
      </c>
      <c r="J365" s="24">
        <f t="shared" si="21"/>
        <v>0</v>
      </c>
    </row>
    <row r="366" spans="1:10">
      <c r="A366" s="82">
        <v>61</v>
      </c>
      <c r="B366" s="275" t="s">
        <v>345</v>
      </c>
      <c r="C366" s="87">
        <v>9381012253</v>
      </c>
      <c r="D366" s="84"/>
      <c r="E366" s="76"/>
      <c r="F366" s="85"/>
      <c r="G366" s="76">
        <f t="shared" si="22"/>
        <v>0</v>
      </c>
      <c r="H366" s="84" t="s">
        <v>13</v>
      </c>
      <c r="I366" s="77">
        <f t="shared" si="20"/>
        <v>0</v>
      </c>
      <c r="J366" s="24">
        <f t="shared" si="21"/>
        <v>0</v>
      </c>
    </row>
    <row r="367" spans="1:10">
      <c r="A367" s="82">
        <v>62</v>
      </c>
      <c r="B367" s="275" t="s">
        <v>346</v>
      </c>
      <c r="C367" s="102" t="s">
        <v>347</v>
      </c>
      <c r="D367" s="84"/>
      <c r="E367" s="76"/>
      <c r="F367" s="85"/>
      <c r="G367" s="76">
        <f t="shared" si="22"/>
        <v>0</v>
      </c>
      <c r="H367" s="84" t="s">
        <v>13</v>
      </c>
      <c r="I367" s="77">
        <f t="shared" si="20"/>
        <v>0</v>
      </c>
      <c r="J367" s="24">
        <f t="shared" si="21"/>
        <v>0</v>
      </c>
    </row>
    <row r="368" spans="1:10">
      <c r="A368" s="82">
        <v>63</v>
      </c>
      <c r="B368" s="269" t="s">
        <v>348</v>
      </c>
      <c r="C368" s="102" t="s">
        <v>349</v>
      </c>
      <c r="D368" s="84"/>
      <c r="E368" s="76"/>
      <c r="F368" s="85"/>
      <c r="G368" s="76">
        <f t="shared" si="22"/>
        <v>0</v>
      </c>
      <c r="H368" s="84" t="s">
        <v>13</v>
      </c>
      <c r="I368" s="77">
        <f t="shared" si="20"/>
        <v>0</v>
      </c>
      <c r="J368" s="24">
        <f t="shared" si="21"/>
        <v>0</v>
      </c>
    </row>
    <row r="369" spans="1:10">
      <c r="A369" s="82">
        <v>64</v>
      </c>
      <c r="B369" s="295" t="s">
        <v>317</v>
      </c>
      <c r="C369" s="103">
        <v>9385406308</v>
      </c>
      <c r="D369" s="84"/>
      <c r="E369" s="76"/>
      <c r="F369" s="85"/>
      <c r="G369" s="76">
        <f t="shared" si="22"/>
        <v>0</v>
      </c>
      <c r="H369" s="84" t="s">
        <v>13</v>
      </c>
      <c r="I369" s="77">
        <f t="shared" si="20"/>
        <v>0</v>
      </c>
      <c r="J369" s="24">
        <f t="shared" si="21"/>
        <v>0</v>
      </c>
    </row>
    <row r="370" spans="1:10">
      <c r="A370" s="82">
        <v>65</v>
      </c>
      <c r="B370" s="295" t="s">
        <v>317</v>
      </c>
      <c r="C370" s="103">
        <v>9385406307</v>
      </c>
      <c r="D370" s="84"/>
      <c r="E370" s="76"/>
      <c r="F370" s="85"/>
      <c r="G370" s="76">
        <f t="shared" si="22"/>
        <v>0</v>
      </c>
      <c r="H370" s="84" t="s">
        <v>13</v>
      </c>
      <c r="I370" s="77">
        <f t="shared" si="20"/>
        <v>0</v>
      </c>
      <c r="J370" s="24">
        <f t="shared" si="21"/>
        <v>0</v>
      </c>
    </row>
    <row r="371" spans="1:10">
      <c r="A371" s="82">
        <v>66</v>
      </c>
      <c r="B371" s="274" t="s">
        <v>350</v>
      </c>
      <c r="C371" s="33">
        <v>30026</v>
      </c>
      <c r="D371" s="34">
        <v>2015</v>
      </c>
      <c r="E371" s="76"/>
      <c r="F371" s="85"/>
      <c r="G371" s="76">
        <f>SUM(E371*1.23)</f>
        <v>0</v>
      </c>
      <c r="H371" s="34" t="s">
        <v>13</v>
      </c>
      <c r="I371" s="77">
        <f>2*E371</f>
        <v>0</v>
      </c>
      <c r="J371" s="24">
        <f>2*G371</f>
        <v>0</v>
      </c>
    </row>
    <row r="372" spans="1:10">
      <c r="A372" s="82">
        <v>67</v>
      </c>
      <c r="B372" s="274" t="s">
        <v>351</v>
      </c>
      <c r="C372" s="33">
        <v>260008</v>
      </c>
      <c r="D372" s="34">
        <v>2012</v>
      </c>
      <c r="E372" s="76"/>
      <c r="F372" s="85"/>
      <c r="G372" s="76">
        <f>SUM(E372*1.23)</f>
        <v>0</v>
      </c>
      <c r="H372" s="34" t="s">
        <v>13</v>
      </c>
      <c r="I372" s="77">
        <f>2*E372</f>
        <v>0</v>
      </c>
      <c r="J372" s="24">
        <f>2*G372</f>
        <v>0</v>
      </c>
    </row>
    <row r="373" spans="1:10">
      <c r="A373" s="82">
        <v>68</v>
      </c>
      <c r="B373" s="274" t="s">
        <v>352</v>
      </c>
      <c r="C373" s="33">
        <v>49487</v>
      </c>
      <c r="D373" s="34">
        <v>2008</v>
      </c>
      <c r="E373" s="76"/>
      <c r="F373" s="85"/>
      <c r="G373" s="76">
        <f>SUM(E373*1.23)</f>
        <v>0</v>
      </c>
      <c r="H373" s="34" t="s">
        <v>13</v>
      </c>
      <c r="I373" s="77">
        <f>2*E373</f>
        <v>0</v>
      </c>
      <c r="J373" s="24">
        <f>2*G373</f>
        <v>0</v>
      </c>
    </row>
    <row r="374" spans="1:10">
      <c r="A374" s="239" t="s">
        <v>581</v>
      </c>
      <c r="B374" s="240"/>
      <c r="C374" s="240"/>
      <c r="D374" s="240"/>
      <c r="E374" s="240"/>
      <c r="F374" s="240"/>
      <c r="G374" s="240"/>
      <c r="H374" s="241"/>
      <c r="I374" s="88">
        <f>SUM(I306:I373)</f>
        <v>0</v>
      </c>
      <c r="J374" s="89">
        <f>SUM(J306:J373)</f>
        <v>0</v>
      </c>
    </row>
    <row r="375" spans="1:10">
      <c r="A375" s="35"/>
      <c r="B375" s="287"/>
      <c r="C375" s="95"/>
      <c r="D375" s="35"/>
      <c r="E375" s="35"/>
      <c r="F375" s="35"/>
      <c r="G375" s="35"/>
      <c r="H375" s="35"/>
      <c r="I375" s="36"/>
      <c r="J375" s="36"/>
    </row>
    <row r="378" spans="1:10" ht="16.5">
      <c r="A378" s="106"/>
      <c r="B378" s="296"/>
      <c r="C378" s="106"/>
      <c r="D378" s="106"/>
      <c r="E378" s="106"/>
      <c r="F378" s="106"/>
      <c r="G378" s="106"/>
      <c r="H378" s="106"/>
      <c r="I378" s="106"/>
      <c r="J378" s="106"/>
    </row>
    <row r="379" spans="1:10" ht="15.75">
      <c r="A379" s="200" t="s">
        <v>561</v>
      </c>
      <c r="B379" s="200"/>
      <c r="C379" s="200"/>
      <c r="D379" s="200"/>
      <c r="E379" s="200"/>
      <c r="F379" s="200"/>
      <c r="G379" s="200"/>
      <c r="H379" s="200"/>
      <c r="I379" s="200"/>
      <c r="J379" s="200"/>
    </row>
    <row r="380" spans="1:10" s="186" customFormat="1" ht="27">
      <c r="A380" s="183" t="s">
        <v>1</v>
      </c>
      <c r="B380" s="277" t="s">
        <v>2</v>
      </c>
      <c r="C380" s="183" t="s">
        <v>3</v>
      </c>
      <c r="D380" s="183" t="s">
        <v>4</v>
      </c>
      <c r="E380" s="184" t="s">
        <v>5</v>
      </c>
      <c r="F380" s="185" t="s">
        <v>6</v>
      </c>
      <c r="G380" s="184" t="s">
        <v>7</v>
      </c>
      <c r="H380" s="183" t="s">
        <v>8</v>
      </c>
      <c r="I380" s="184" t="s">
        <v>355</v>
      </c>
      <c r="J380" s="184" t="s">
        <v>356</v>
      </c>
    </row>
    <row r="381" spans="1:10" ht="33">
      <c r="A381" s="107" t="s">
        <v>194</v>
      </c>
      <c r="B381" s="271" t="s">
        <v>357</v>
      </c>
      <c r="C381" s="17" t="s">
        <v>358</v>
      </c>
      <c r="D381" s="17">
        <v>2017</v>
      </c>
      <c r="E381" s="108"/>
      <c r="F381" s="109"/>
      <c r="G381" s="108">
        <f>E381+(E381*F381)</f>
        <v>0</v>
      </c>
      <c r="H381" s="107" t="s">
        <v>359</v>
      </c>
      <c r="I381" s="110">
        <f>E381</f>
        <v>0</v>
      </c>
      <c r="J381" s="110">
        <f>G381</f>
        <v>0</v>
      </c>
    </row>
    <row r="382" spans="1:10" ht="16.5">
      <c r="A382" s="239" t="s">
        <v>581</v>
      </c>
      <c r="B382" s="240"/>
      <c r="C382" s="240"/>
      <c r="D382" s="240"/>
      <c r="E382" s="240"/>
      <c r="F382" s="240"/>
      <c r="G382" s="240"/>
      <c r="H382" s="241"/>
      <c r="I382" s="108">
        <f>I381</f>
        <v>0</v>
      </c>
      <c r="J382" s="108">
        <f>J381</f>
        <v>0</v>
      </c>
    </row>
    <row r="383" spans="1:10" ht="16.5">
      <c r="A383" s="111"/>
      <c r="B383" s="276"/>
      <c r="C383" s="111"/>
      <c r="D383" s="111"/>
      <c r="E383" s="111"/>
      <c r="F383" s="111"/>
      <c r="G383" s="111"/>
      <c r="H383" s="111"/>
      <c r="I383" s="112"/>
      <c r="J383" s="112"/>
    </row>
    <row r="384" spans="1:10" ht="33" customHeight="1">
      <c r="A384" s="236" t="s">
        <v>562</v>
      </c>
      <c r="B384" s="236"/>
      <c r="C384" s="236"/>
      <c r="D384" s="236"/>
      <c r="E384" s="236"/>
      <c r="F384" s="236"/>
      <c r="G384" s="236"/>
      <c r="H384" s="236"/>
      <c r="I384" s="236"/>
      <c r="J384" s="236"/>
    </row>
    <row r="385" spans="1:10" s="186" customFormat="1" ht="27">
      <c r="A385" s="183" t="s">
        <v>1</v>
      </c>
      <c r="B385" s="277" t="s">
        <v>2</v>
      </c>
      <c r="C385" s="183" t="s">
        <v>3</v>
      </c>
      <c r="D385" s="183" t="s">
        <v>4</v>
      </c>
      <c r="E385" s="184" t="s">
        <v>5</v>
      </c>
      <c r="F385" s="185" t="s">
        <v>6</v>
      </c>
      <c r="G385" s="184" t="s">
        <v>7</v>
      </c>
      <c r="H385" s="183" t="s">
        <v>8</v>
      </c>
      <c r="I385" s="184" t="s">
        <v>355</v>
      </c>
      <c r="J385" s="184" t="s">
        <v>356</v>
      </c>
    </row>
    <row r="386" spans="1:10" ht="33">
      <c r="A386" s="113">
        <v>1</v>
      </c>
      <c r="B386" s="278" t="s">
        <v>360</v>
      </c>
      <c r="C386" s="114" t="s">
        <v>361</v>
      </c>
      <c r="D386" s="113">
        <v>2012</v>
      </c>
      <c r="E386" s="115"/>
      <c r="F386" s="116"/>
      <c r="G386" s="115"/>
      <c r="H386" s="117" t="s">
        <v>13</v>
      </c>
      <c r="I386" s="118">
        <f>2*E386</f>
        <v>0</v>
      </c>
      <c r="J386" s="118">
        <f>2*G386</f>
        <v>0</v>
      </c>
    </row>
    <row r="387" spans="1:10" ht="33">
      <c r="A387" s="113">
        <v>2</v>
      </c>
      <c r="B387" s="278" t="s">
        <v>362</v>
      </c>
      <c r="C387" s="114" t="s">
        <v>363</v>
      </c>
      <c r="D387" s="113">
        <v>2014</v>
      </c>
      <c r="E387" s="115"/>
      <c r="F387" s="116"/>
      <c r="G387" s="115"/>
      <c r="H387" s="117" t="s">
        <v>13</v>
      </c>
      <c r="I387" s="118">
        <f t="shared" ref="I387:I388" si="23">2*E387</f>
        <v>0</v>
      </c>
      <c r="J387" s="118">
        <f t="shared" ref="J387:J388" si="24">2*G387</f>
        <v>0</v>
      </c>
    </row>
    <row r="388" spans="1:10" ht="16.5">
      <c r="A388" s="113">
        <v>3</v>
      </c>
      <c r="B388" s="278" t="s">
        <v>364</v>
      </c>
      <c r="C388" s="114">
        <v>769508</v>
      </c>
      <c r="D388" s="113">
        <v>2018</v>
      </c>
      <c r="E388" s="115"/>
      <c r="F388" s="116"/>
      <c r="G388" s="115"/>
      <c r="H388" s="117" t="s">
        <v>13</v>
      </c>
      <c r="I388" s="118">
        <f t="shared" si="23"/>
        <v>0</v>
      </c>
      <c r="J388" s="118">
        <f t="shared" si="24"/>
        <v>0</v>
      </c>
    </row>
    <row r="389" spans="1:10" ht="16.5">
      <c r="A389" s="239" t="s">
        <v>581</v>
      </c>
      <c r="B389" s="240"/>
      <c r="C389" s="240"/>
      <c r="D389" s="240"/>
      <c r="E389" s="240"/>
      <c r="F389" s="240"/>
      <c r="G389" s="240"/>
      <c r="H389" s="241"/>
      <c r="I389" s="108">
        <f>SUM(I386:I388)</f>
        <v>0</v>
      </c>
      <c r="J389" s="108">
        <f>SUM(J386:J388)</f>
        <v>0</v>
      </c>
    </row>
    <row r="390" spans="1:10" ht="16.5">
      <c r="A390" s="119"/>
      <c r="B390" s="297"/>
      <c r="C390" s="119"/>
      <c r="D390" s="119"/>
      <c r="E390" s="119"/>
      <c r="F390" s="119"/>
      <c r="G390" s="119"/>
      <c r="H390" s="119"/>
      <c r="I390" s="120"/>
      <c r="J390" s="120"/>
    </row>
    <row r="391" spans="1:10" ht="33" customHeight="1">
      <c r="A391" s="207" t="s">
        <v>563</v>
      </c>
      <c r="B391" s="207"/>
      <c r="C391" s="207"/>
      <c r="D391" s="207"/>
      <c r="E391" s="207"/>
      <c r="F391" s="207"/>
      <c r="G391" s="207"/>
      <c r="H391" s="207"/>
      <c r="I391" s="207"/>
      <c r="J391" s="207"/>
    </row>
    <row r="392" spans="1:10" s="186" customFormat="1" ht="27">
      <c r="A392" s="183" t="s">
        <v>1</v>
      </c>
      <c r="B392" s="277" t="s">
        <v>2</v>
      </c>
      <c r="C392" s="183" t="s">
        <v>3</v>
      </c>
      <c r="D392" s="183" t="s">
        <v>4</v>
      </c>
      <c r="E392" s="187" t="s">
        <v>5</v>
      </c>
      <c r="F392" s="188" t="s">
        <v>6</v>
      </c>
      <c r="G392" s="187" t="s">
        <v>7</v>
      </c>
      <c r="H392" s="183" t="s">
        <v>8</v>
      </c>
      <c r="I392" s="183" t="s">
        <v>9</v>
      </c>
      <c r="J392" s="183" t="s">
        <v>10</v>
      </c>
    </row>
    <row r="393" spans="1:10" ht="16.5">
      <c r="A393" s="113">
        <v>1</v>
      </c>
      <c r="B393" s="278" t="s">
        <v>365</v>
      </c>
      <c r="C393" s="113" t="s">
        <v>366</v>
      </c>
      <c r="D393" s="113">
        <v>2013</v>
      </c>
      <c r="E393" s="115"/>
      <c r="F393" s="121"/>
      <c r="G393" s="115">
        <f>E393+(E393*F393)</f>
        <v>0</v>
      </c>
      <c r="H393" s="113" t="s">
        <v>13</v>
      </c>
      <c r="I393" s="118">
        <f>2*E393</f>
        <v>0</v>
      </c>
      <c r="J393" s="118">
        <f>2*G393</f>
        <v>0</v>
      </c>
    </row>
    <row r="394" spans="1:10" ht="16.5">
      <c r="A394" s="113">
        <v>2</v>
      </c>
      <c r="B394" s="278" t="s">
        <v>365</v>
      </c>
      <c r="C394" s="113" t="s">
        <v>367</v>
      </c>
      <c r="D394" s="113">
        <v>2018</v>
      </c>
      <c r="E394" s="115"/>
      <c r="F394" s="121"/>
      <c r="G394" s="115">
        <f t="shared" ref="G394:G406" si="25">E394+(E394*F394)</f>
        <v>0</v>
      </c>
      <c r="H394" s="113" t="s">
        <v>13</v>
      </c>
      <c r="I394" s="118">
        <f t="shared" ref="I394:I406" si="26">2*E394</f>
        <v>0</v>
      </c>
      <c r="J394" s="118">
        <f t="shared" ref="J394:J406" si="27">2*G394</f>
        <v>0</v>
      </c>
    </row>
    <row r="395" spans="1:10" ht="33">
      <c r="A395" s="113">
        <v>3</v>
      </c>
      <c r="B395" s="278" t="s">
        <v>368</v>
      </c>
      <c r="C395" s="113" t="s">
        <v>369</v>
      </c>
      <c r="D395" s="113">
        <v>2018</v>
      </c>
      <c r="E395" s="115"/>
      <c r="F395" s="121"/>
      <c r="G395" s="115">
        <f t="shared" si="25"/>
        <v>0</v>
      </c>
      <c r="H395" s="113" t="s">
        <v>13</v>
      </c>
      <c r="I395" s="118">
        <f t="shared" si="26"/>
        <v>0</v>
      </c>
      <c r="J395" s="118">
        <f t="shared" si="27"/>
        <v>0</v>
      </c>
    </row>
    <row r="396" spans="1:10" ht="33">
      <c r="A396" s="113">
        <v>4</v>
      </c>
      <c r="B396" s="278" t="s">
        <v>368</v>
      </c>
      <c r="C396" s="113" t="s">
        <v>370</v>
      </c>
      <c r="D396" s="113">
        <v>2019</v>
      </c>
      <c r="E396" s="115"/>
      <c r="F396" s="121"/>
      <c r="G396" s="115">
        <f t="shared" si="25"/>
        <v>0</v>
      </c>
      <c r="H396" s="113" t="s">
        <v>13</v>
      </c>
      <c r="I396" s="118">
        <f t="shared" si="26"/>
        <v>0</v>
      </c>
      <c r="J396" s="118">
        <f t="shared" si="27"/>
        <v>0</v>
      </c>
    </row>
    <row r="397" spans="1:10" ht="33">
      <c r="A397" s="113">
        <v>5</v>
      </c>
      <c r="B397" s="278" t="s">
        <v>368</v>
      </c>
      <c r="C397" s="113" t="s">
        <v>371</v>
      </c>
      <c r="D397" s="113">
        <v>2019</v>
      </c>
      <c r="E397" s="115"/>
      <c r="F397" s="121"/>
      <c r="G397" s="115">
        <f t="shared" si="25"/>
        <v>0</v>
      </c>
      <c r="H397" s="113" t="s">
        <v>13</v>
      </c>
      <c r="I397" s="118">
        <f t="shared" si="26"/>
        <v>0</v>
      </c>
      <c r="J397" s="118">
        <f t="shared" si="27"/>
        <v>0</v>
      </c>
    </row>
    <row r="398" spans="1:10" ht="33">
      <c r="A398" s="113">
        <v>6</v>
      </c>
      <c r="B398" s="278" t="s">
        <v>368</v>
      </c>
      <c r="C398" s="113" t="s">
        <v>372</v>
      </c>
      <c r="D398" s="113">
        <v>2019</v>
      </c>
      <c r="E398" s="115"/>
      <c r="F398" s="121"/>
      <c r="G398" s="115">
        <f t="shared" si="25"/>
        <v>0</v>
      </c>
      <c r="H398" s="113" t="s">
        <v>13</v>
      </c>
      <c r="I398" s="118">
        <f t="shared" si="26"/>
        <v>0</v>
      </c>
      <c r="J398" s="118">
        <f t="shared" si="27"/>
        <v>0</v>
      </c>
    </row>
    <row r="399" spans="1:10" ht="33">
      <c r="A399" s="113">
        <v>7</v>
      </c>
      <c r="B399" s="278" t="s">
        <v>368</v>
      </c>
      <c r="C399" s="113" t="s">
        <v>373</v>
      </c>
      <c r="D399" s="113">
        <v>2019</v>
      </c>
      <c r="E399" s="115"/>
      <c r="F399" s="121"/>
      <c r="G399" s="115">
        <f t="shared" si="25"/>
        <v>0</v>
      </c>
      <c r="H399" s="113" t="s">
        <v>13</v>
      </c>
      <c r="I399" s="118">
        <f t="shared" si="26"/>
        <v>0</v>
      </c>
      <c r="J399" s="118">
        <f t="shared" si="27"/>
        <v>0</v>
      </c>
    </row>
    <row r="400" spans="1:10" ht="33">
      <c r="A400" s="113">
        <v>8</v>
      </c>
      <c r="B400" s="278" t="s">
        <v>374</v>
      </c>
      <c r="C400" s="113" t="s">
        <v>375</v>
      </c>
      <c r="D400" s="113">
        <v>2010</v>
      </c>
      <c r="E400" s="115"/>
      <c r="F400" s="121"/>
      <c r="G400" s="115">
        <f t="shared" si="25"/>
        <v>0</v>
      </c>
      <c r="H400" s="113" t="s">
        <v>13</v>
      </c>
      <c r="I400" s="118">
        <f t="shared" si="26"/>
        <v>0</v>
      </c>
      <c r="J400" s="118">
        <f t="shared" si="27"/>
        <v>0</v>
      </c>
    </row>
    <row r="401" spans="1:10" ht="16.5">
      <c r="A401" s="113">
        <v>9</v>
      </c>
      <c r="B401" s="278" t="s">
        <v>365</v>
      </c>
      <c r="C401" s="113" t="s">
        <v>376</v>
      </c>
      <c r="D401" s="113">
        <v>2012</v>
      </c>
      <c r="E401" s="115"/>
      <c r="F401" s="121"/>
      <c r="G401" s="115">
        <f t="shared" si="25"/>
        <v>0</v>
      </c>
      <c r="H401" s="113" t="s">
        <v>13</v>
      </c>
      <c r="I401" s="118">
        <f t="shared" si="26"/>
        <v>0</v>
      </c>
      <c r="J401" s="118">
        <f t="shared" si="27"/>
        <v>0</v>
      </c>
    </row>
    <row r="402" spans="1:10" ht="16.5">
      <c r="A402" s="113">
        <v>10</v>
      </c>
      <c r="B402" s="278" t="s">
        <v>365</v>
      </c>
      <c r="C402" s="122" t="s">
        <v>377</v>
      </c>
      <c r="D402" s="113">
        <v>2012</v>
      </c>
      <c r="E402" s="115"/>
      <c r="F402" s="121"/>
      <c r="G402" s="115">
        <f t="shared" si="25"/>
        <v>0</v>
      </c>
      <c r="H402" s="113" t="s">
        <v>13</v>
      </c>
      <c r="I402" s="118">
        <f t="shared" si="26"/>
        <v>0</v>
      </c>
      <c r="J402" s="118">
        <f t="shared" si="27"/>
        <v>0</v>
      </c>
    </row>
    <row r="403" spans="1:10" ht="16.5">
      <c r="A403" s="113">
        <v>11</v>
      </c>
      <c r="B403" s="278" t="s">
        <v>365</v>
      </c>
      <c r="C403" s="122" t="s">
        <v>378</v>
      </c>
      <c r="D403" s="113">
        <v>2012</v>
      </c>
      <c r="E403" s="115"/>
      <c r="F403" s="121"/>
      <c r="G403" s="115">
        <f t="shared" si="25"/>
        <v>0</v>
      </c>
      <c r="H403" s="113" t="s">
        <v>13</v>
      </c>
      <c r="I403" s="118">
        <f t="shared" si="26"/>
        <v>0</v>
      </c>
      <c r="J403" s="118">
        <f t="shared" si="27"/>
        <v>0</v>
      </c>
    </row>
    <row r="404" spans="1:10" ht="33">
      <c r="A404" s="113">
        <v>12</v>
      </c>
      <c r="B404" s="278" t="s">
        <v>379</v>
      </c>
      <c r="C404" s="122" t="s">
        <v>378</v>
      </c>
      <c r="D404" s="113">
        <v>2011</v>
      </c>
      <c r="E404" s="115"/>
      <c r="F404" s="121"/>
      <c r="G404" s="115">
        <f t="shared" si="25"/>
        <v>0</v>
      </c>
      <c r="H404" s="113" t="s">
        <v>13</v>
      </c>
      <c r="I404" s="118">
        <f t="shared" si="26"/>
        <v>0</v>
      </c>
      <c r="J404" s="118">
        <f t="shared" si="27"/>
        <v>0</v>
      </c>
    </row>
    <row r="405" spans="1:10" ht="16.5">
      <c r="A405" s="123">
        <v>13</v>
      </c>
      <c r="B405" s="267" t="s">
        <v>380</v>
      </c>
      <c r="C405" s="20" t="s">
        <v>381</v>
      </c>
      <c r="D405" s="20">
        <v>2021</v>
      </c>
      <c r="E405" s="115"/>
      <c r="F405" s="121"/>
      <c r="G405" s="115">
        <f t="shared" si="25"/>
        <v>0</v>
      </c>
      <c r="H405" s="113" t="s">
        <v>13</v>
      </c>
      <c r="I405" s="118">
        <f t="shared" si="26"/>
        <v>0</v>
      </c>
      <c r="J405" s="118">
        <f t="shared" si="27"/>
        <v>0</v>
      </c>
    </row>
    <row r="406" spans="1:10" ht="16.5">
      <c r="A406" s="123">
        <v>14</v>
      </c>
      <c r="B406" s="267" t="s">
        <v>380</v>
      </c>
      <c r="C406" s="20" t="s">
        <v>382</v>
      </c>
      <c r="D406" s="20">
        <v>2021</v>
      </c>
      <c r="E406" s="115"/>
      <c r="F406" s="121"/>
      <c r="G406" s="115">
        <f t="shared" si="25"/>
        <v>0</v>
      </c>
      <c r="H406" s="113" t="s">
        <v>13</v>
      </c>
      <c r="I406" s="118">
        <f t="shared" si="26"/>
        <v>0</v>
      </c>
      <c r="J406" s="118">
        <f t="shared" si="27"/>
        <v>0</v>
      </c>
    </row>
    <row r="407" spans="1:10" ht="16.5">
      <c r="A407" s="204" t="s">
        <v>383</v>
      </c>
      <c r="B407" s="205"/>
      <c r="C407" s="205"/>
      <c r="D407" s="205"/>
      <c r="E407" s="205"/>
      <c r="F407" s="205"/>
      <c r="G407" s="205"/>
      <c r="H407" s="206"/>
      <c r="I407" s="63">
        <f>SUM(I393:I406)</f>
        <v>0</v>
      </c>
      <c r="J407" s="63">
        <f>SUM(J393:J406)</f>
        <v>0</v>
      </c>
    </row>
    <row r="408" spans="1:10" ht="16.5">
      <c r="A408" s="124"/>
      <c r="B408" s="298" t="s">
        <v>384</v>
      </c>
      <c r="C408" s="126"/>
      <c r="D408" s="126"/>
      <c r="E408" s="127"/>
      <c r="F408" s="64"/>
      <c r="G408" s="127">
        <f>E408+(E408*F408)</f>
        <v>0</v>
      </c>
      <c r="H408" s="128">
        <v>16</v>
      </c>
      <c r="I408" s="63">
        <f>H408*E408</f>
        <v>0</v>
      </c>
      <c r="J408" s="63">
        <f>G408*H408</f>
        <v>0</v>
      </c>
    </row>
    <row r="409" spans="1:10" ht="16.5">
      <c r="A409" s="239" t="s">
        <v>581</v>
      </c>
      <c r="B409" s="240"/>
      <c r="C409" s="240"/>
      <c r="D409" s="240"/>
      <c r="E409" s="240"/>
      <c r="F409" s="240"/>
      <c r="G409" s="240"/>
      <c r="H409" s="241"/>
      <c r="I409" s="108">
        <f>I408+I407</f>
        <v>0</v>
      </c>
      <c r="J409" s="108">
        <f>J408+J407</f>
        <v>0</v>
      </c>
    </row>
    <row r="410" spans="1:10" ht="16.5">
      <c r="A410" s="129"/>
      <c r="B410" s="298"/>
      <c r="C410" s="125"/>
      <c r="D410" s="125"/>
      <c r="E410" s="125"/>
      <c r="F410" s="125"/>
      <c r="G410" s="125"/>
      <c r="H410" s="130"/>
      <c r="I410" s="131"/>
      <c r="J410" s="131"/>
    </row>
    <row r="411" spans="1:10" ht="16.5">
      <c r="A411" s="132"/>
      <c r="B411" s="299"/>
      <c r="C411" s="132"/>
      <c r="D411" s="132"/>
      <c r="E411" s="133"/>
      <c r="F411" s="134"/>
      <c r="G411" s="133"/>
      <c r="H411" s="132"/>
      <c r="I411" s="112"/>
      <c r="J411" s="112"/>
    </row>
    <row r="412" spans="1:10" ht="15.75">
      <c r="A412" s="200" t="s">
        <v>564</v>
      </c>
      <c r="B412" s="200"/>
      <c r="C412" s="200"/>
      <c r="D412" s="200"/>
      <c r="E412" s="200"/>
      <c r="F412" s="200"/>
      <c r="G412" s="200"/>
      <c r="H412" s="200"/>
      <c r="I412" s="200"/>
      <c r="J412" s="200"/>
    </row>
    <row r="413" spans="1:10" s="186" customFormat="1" ht="27">
      <c r="A413" s="183" t="s">
        <v>1</v>
      </c>
      <c r="B413" s="277" t="s">
        <v>2</v>
      </c>
      <c r="C413" s="183" t="s">
        <v>3</v>
      </c>
      <c r="D413" s="183" t="s">
        <v>4</v>
      </c>
      <c r="E413" s="187" t="s">
        <v>5</v>
      </c>
      <c r="F413" s="188" t="s">
        <v>6</v>
      </c>
      <c r="G413" s="187" t="s">
        <v>7</v>
      </c>
      <c r="H413" s="183" t="s">
        <v>8</v>
      </c>
      <c r="I413" s="183" t="s">
        <v>9</v>
      </c>
      <c r="J413" s="183" t="s">
        <v>10</v>
      </c>
    </row>
    <row r="414" spans="1:10" ht="16.5">
      <c r="A414" s="20">
        <v>1</v>
      </c>
      <c r="B414" s="271" t="s">
        <v>385</v>
      </c>
      <c r="C414" s="17" t="s">
        <v>386</v>
      </c>
      <c r="D414" s="20">
        <v>2015</v>
      </c>
      <c r="E414" s="135"/>
      <c r="F414" s="136"/>
      <c r="G414" s="135">
        <f>E414+(E414*F414)</f>
        <v>0</v>
      </c>
      <c r="H414" s="20" t="s">
        <v>13</v>
      </c>
      <c r="I414" s="18">
        <f>2*E414</f>
        <v>0</v>
      </c>
      <c r="J414" s="18">
        <f>2*G414</f>
        <v>0</v>
      </c>
    </row>
    <row r="415" spans="1:10" ht="16.5">
      <c r="A415" s="239" t="s">
        <v>581</v>
      </c>
      <c r="B415" s="240"/>
      <c r="C415" s="240"/>
      <c r="D415" s="240"/>
      <c r="E415" s="240"/>
      <c r="F415" s="240"/>
      <c r="G415" s="240"/>
      <c r="H415" s="241"/>
      <c r="I415" s="135">
        <f>I414</f>
        <v>0</v>
      </c>
      <c r="J415" s="108">
        <f>J414</f>
        <v>0</v>
      </c>
    </row>
    <row r="416" spans="1:10" ht="16.5">
      <c r="A416" s="129"/>
      <c r="B416" s="298"/>
      <c r="C416" s="125"/>
      <c r="D416" s="125"/>
      <c r="E416" s="125"/>
      <c r="F416" s="125"/>
      <c r="G416" s="125"/>
      <c r="H416" s="130"/>
      <c r="I416" s="137"/>
      <c r="J416" s="137"/>
    </row>
    <row r="417" spans="1:10" ht="15.75">
      <c r="A417" s="200" t="s">
        <v>565</v>
      </c>
      <c r="B417" s="200"/>
      <c r="C417" s="200"/>
      <c r="D417" s="200"/>
      <c r="E417" s="200"/>
      <c r="F417" s="200"/>
      <c r="G417" s="200"/>
      <c r="H417" s="200"/>
      <c r="I417" s="200"/>
      <c r="J417" s="200"/>
    </row>
    <row r="418" spans="1:10" s="186" customFormat="1" ht="32.25" customHeight="1">
      <c r="A418" s="183" t="s">
        <v>1</v>
      </c>
      <c r="B418" s="277" t="s">
        <v>2</v>
      </c>
      <c r="C418" s="183" t="s">
        <v>3</v>
      </c>
      <c r="D418" s="183" t="s">
        <v>4</v>
      </c>
      <c r="E418" s="187" t="s">
        <v>5</v>
      </c>
      <c r="F418" s="188" t="s">
        <v>6</v>
      </c>
      <c r="G418" s="187" t="s">
        <v>7</v>
      </c>
      <c r="H418" s="183" t="s">
        <v>8</v>
      </c>
      <c r="I418" s="183" t="s">
        <v>9</v>
      </c>
      <c r="J418" s="183" t="s">
        <v>10</v>
      </c>
    </row>
    <row r="419" spans="1:10" ht="33">
      <c r="A419" s="113">
        <v>1</v>
      </c>
      <c r="B419" s="278" t="s">
        <v>577</v>
      </c>
      <c r="C419" s="113" t="s">
        <v>387</v>
      </c>
      <c r="D419" s="113">
        <v>2017</v>
      </c>
      <c r="E419" s="115"/>
      <c r="F419" s="121"/>
      <c r="G419" s="115"/>
      <c r="H419" s="113" t="s">
        <v>13</v>
      </c>
      <c r="I419" s="110">
        <f>2*E419</f>
        <v>0</v>
      </c>
      <c r="J419" s="110">
        <f>2*G419</f>
        <v>0</v>
      </c>
    </row>
    <row r="420" spans="1:10" ht="33">
      <c r="A420" s="113">
        <v>2</v>
      </c>
      <c r="B420" s="278" t="s">
        <v>388</v>
      </c>
      <c r="C420" s="113">
        <v>20120067</v>
      </c>
      <c r="D420" s="113">
        <v>2013</v>
      </c>
      <c r="E420" s="115"/>
      <c r="F420" s="121"/>
      <c r="G420" s="115"/>
      <c r="H420" s="113" t="s">
        <v>13</v>
      </c>
      <c r="I420" s="110">
        <f t="shared" ref="I420:I430" si="28">2*E420</f>
        <v>0</v>
      </c>
      <c r="J420" s="110">
        <f t="shared" ref="J420:J430" si="29">2*G420</f>
        <v>0</v>
      </c>
    </row>
    <row r="421" spans="1:10" ht="33">
      <c r="A421" s="113">
        <v>3</v>
      </c>
      <c r="B421" s="278" t="s">
        <v>388</v>
      </c>
      <c r="C421" s="113">
        <v>2012006</v>
      </c>
      <c r="D421" s="113">
        <v>2013</v>
      </c>
      <c r="E421" s="115"/>
      <c r="F421" s="121"/>
      <c r="G421" s="115"/>
      <c r="H421" s="113" t="s">
        <v>13</v>
      </c>
      <c r="I421" s="110">
        <f t="shared" si="28"/>
        <v>0</v>
      </c>
      <c r="J421" s="110">
        <f t="shared" si="29"/>
        <v>0</v>
      </c>
    </row>
    <row r="422" spans="1:10" ht="33">
      <c r="A422" s="113">
        <v>4</v>
      </c>
      <c r="B422" s="278" t="s">
        <v>389</v>
      </c>
      <c r="C422" s="113">
        <v>471700036</v>
      </c>
      <c r="D422" s="113">
        <v>2018</v>
      </c>
      <c r="E422" s="115"/>
      <c r="F422" s="121"/>
      <c r="G422" s="115"/>
      <c r="H422" s="113" t="s">
        <v>13</v>
      </c>
      <c r="I422" s="110">
        <f t="shared" si="28"/>
        <v>0</v>
      </c>
      <c r="J422" s="110">
        <f t="shared" si="29"/>
        <v>0</v>
      </c>
    </row>
    <row r="423" spans="1:10" ht="33">
      <c r="A423" s="113">
        <v>5</v>
      </c>
      <c r="B423" s="278" t="s">
        <v>389</v>
      </c>
      <c r="C423" s="113">
        <v>471700033</v>
      </c>
      <c r="D423" s="113">
        <v>2018</v>
      </c>
      <c r="E423" s="115"/>
      <c r="F423" s="121"/>
      <c r="G423" s="115"/>
      <c r="H423" s="113" t="s">
        <v>13</v>
      </c>
      <c r="I423" s="110">
        <f t="shared" si="28"/>
        <v>0</v>
      </c>
      <c r="J423" s="110">
        <f t="shared" si="29"/>
        <v>0</v>
      </c>
    </row>
    <row r="424" spans="1:10" ht="33">
      <c r="A424" s="113">
        <v>6</v>
      </c>
      <c r="B424" s="278" t="s">
        <v>389</v>
      </c>
      <c r="C424" s="113">
        <v>471700024</v>
      </c>
      <c r="D424" s="113">
        <v>2019</v>
      </c>
      <c r="E424" s="115"/>
      <c r="F424" s="121"/>
      <c r="G424" s="115"/>
      <c r="H424" s="113" t="s">
        <v>13</v>
      </c>
      <c r="I424" s="110">
        <f t="shared" si="28"/>
        <v>0</v>
      </c>
      <c r="J424" s="110">
        <f t="shared" si="29"/>
        <v>0</v>
      </c>
    </row>
    <row r="425" spans="1:10" ht="33">
      <c r="A425" s="113">
        <v>7</v>
      </c>
      <c r="B425" s="278" t="s">
        <v>389</v>
      </c>
      <c r="C425" s="113">
        <v>471700048</v>
      </c>
      <c r="D425" s="113">
        <v>2019</v>
      </c>
      <c r="E425" s="115"/>
      <c r="F425" s="121"/>
      <c r="G425" s="115"/>
      <c r="H425" s="113" t="s">
        <v>13</v>
      </c>
      <c r="I425" s="110">
        <f t="shared" si="28"/>
        <v>0</v>
      </c>
      <c r="J425" s="110">
        <f t="shared" si="29"/>
        <v>0</v>
      </c>
    </row>
    <row r="426" spans="1:10" ht="33">
      <c r="A426" s="113">
        <v>8</v>
      </c>
      <c r="B426" s="278" t="s">
        <v>389</v>
      </c>
      <c r="C426" s="113">
        <v>471700027</v>
      </c>
      <c r="D426" s="113">
        <v>2019</v>
      </c>
      <c r="E426" s="115"/>
      <c r="F426" s="121"/>
      <c r="G426" s="115"/>
      <c r="H426" s="113" t="s">
        <v>13</v>
      </c>
      <c r="I426" s="110">
        <f t="shared" si="28"/>
        <v>0</v>
      </c>
      <c r="J426" s="110">
        <f t="shared" si="29"/>
        <v>0</v>
      </c>
    </row>
    <row r="427" spans="1:10" ht="33">
      <c r="A427" s="113">
        <v>9</v>
      </c>
      <c r="B427" s="278" t="s">
        <v>389</v>
      </c>
      <c r="C427" s="113">
        <v>471700017</v>
      </c>
      <c r="D427" s="113">
        <v>2019</v>
      </c>
      <c r="E427" s="115"/>
      <c r="F427" s="121"/>
      <c r="G427" s="115"/>
      <c r="H427" s="113" t="s">
        <v>13</v>
      </c>
      <c r="I427" s="110">
        <f t="shared" si="28"/>
        <v>0</v>
      </c>
      <c r="J427" s="110">
        <f t="shared" si="29"/>
        <v>0</v>
      </c>
    </row>
    <row r="428" spans="1:10" ht="33">
      <c r="A428" s="113">
        <v>10</v>
      </c>
      <c r="B428" s="267" t="s">
        <v>390</v>
      </c>
      <c r="C428" s="20" t="s">
        <v>391</v>
      </c>
      <c r="D428" s="20">
        <v>2021</v>
      </c>
      <c r="E428" s="115"/>
      <c r="F428" s="121"/>
      <c r="G428" s="115"/>
      <c r="H428" s="113" t="s">
        <v>13</v>
      </c>
      <c r="I428" s="110">
        <f t="shared" si="28"/>
        <v>0</v>
      </c>
      <c r="J428" s="110">
        <f t="shared" si="29"/>
        <v>0</v>
      </c>
    </row>
    <row r="429" spans="1:10" ht="33">
      <c r="A429" s="113">
        <v>11</v>
      </c>
      <c r="B429" s="267" t="s">
        <v>390</v>
      </c>
      <c r="C429" s="20" t="s">
        <v>392</v>
      </c>
      <c r="D429" s="20">
        <v>2021</v>
      </c>
      <c r="E429" s="115"/>
      <c r="F429" s="121"/>
      <c r="G429" s="115"/>
      <c r="H429" s="113" t="s">
        <v>13</v>
      </c>
      <c r="I429" s="110">
        <f t="shared" si="28"/>
        <v>0</v>
      </c>
      <c r="J429" s="110">
        <f t="shared" si="29"/>
        <v>0</v>
      </c>
    </row>
    <row r="430" spans="1:10" ht="33">
      <c r="A430" s="113">
        <v>12</v>
      </c>
      <c r="B430" s="267" t="s">
        <v>390</v>
      </c>
      <c r="C430" s="20" t="s">
        <v>393</v>
      </c>
      <c r="D430" s="20">
        <v>2021</v>
      </c>
      <c r="E430" s="115"/>
      <c r="F430" s="121"/>
      <c r="G430" s="115"/>
      <c r="H430" s="113" t="s">
        <v>13</v>
      </c>
      <c r="I430" s="110">
        <f t="shared" si="28"/>
        <v>0</v>
      </c>
      <c r="J430" s="110">
        <f t="shared" si="29"/>
        <v>0</v>
      </c>
    </row>
    <row r="431" spans="1:10" ht="16.5">
      <c r="A431" s="239" t="s">
        <v>581</v>
      </c>
      <c r="B431" s="240"/>
      <c r="C431" s="240"/>
      <c r="D431" s="240"/>
      <c r="E431" s="240"/>
      <c r="F431" s="240"/>
      <c r="G431" s="240"/>
      <c r="H431" s="241"/>
      <c r="I431" s="108">
        <f>SUM(I419:I430)</f>
        <v>0</v>
      </c>
      <c r="J431" s="108">
        <f>SUM(J419:J430)</f>
        <v>0</v>
      </c>
    </row>
    <row r="432" spans="1:10" ht="16.5">
      <c r="A432" s="111"/>
      <c r="B432" s="276"/>
      <c r="C432" s="111"/>
      <c r="D432" s="111"/>
      <c r="E432" s="111"/>
      <c r="F432" s="111"/>
      <c r="G432" s="111"/>
      <c r="H432" s="111"/>
      <c r="I432" s="138"/>
      <c r="J432" s="138"/>
    </row>
    <row r="433" spans="1:10" ht="16.5">
      <c r="A433" s="119"/>
      <c r="B433" s="297"/>
      <c r="C433" s="119"/>
      <c r="D433" s="119"/>
      <c r="E433" s="119"/>
      <c r="F433" s="119"/>
      <c r="G433" s="119"/>
      <c r="H433" s="119"/>
      <c r="I433" s="139"/>
      <c r="J433" s="139"/>
    </row>
    <row r="434" spans="1:10" ht="15.75">
      <c r="A434" s="225" t="s">
        <v>566</v>
      </c>
      <c r="B434" s="225"/>
      <c r="C434" s="225"/>
      <c r="D434" s="225"/>
      <c r="E434" s="225"/>
      <c r="F434" s="225"/>
      <c r="G434" s="225"/>
      <c r="H434" s="225"/>
      <c r="I434" s="225"/>
      <c r="J434" s="225"/>
    </row>
    <row r="435" spans="1:10" s="186" customFormat="1" ht="27">
      <c r="A435" s="183" t="s">
        <v>1</v>
      </c>
      <c r="B435" s="277" t="s">
        <v>2</v>
      </c>
      <c r="C435" s="183" t="s">
        <v>3</v>
      </c>
      <c r="D435" s="183" t="s">
        <v>4</v>
      </c>
      <c r="E435" s="184" t="s">
        <v>5</v>
      </c>
      <c r="F435" s="185" t="s">
        <v>6</v>
      </c>
      <c r="G435" s="184" t="s">
        <v>7</v>
      </c>
      <c r="H435" s="183" t="s">
        <v>8</v>
      </c>
      <c r="I435" s="184" t="s">
        <v>9</v>
      </c>
      <c r="J435" s="184" t="s">
        <v>10</v>
      </c>
    </row>
    <row r="436" spans="1:10" ht="33">
      <c r="A436" s="17">
        <v>1</v>
      </c>
      <c r="B436" s="271" t="s">
        <v>394</v>
      </c>
      <c r="C436" s="17" t="s">
        <v>395</v>
      </c>
      <c r="D436" s="17">
        <v>2017</v>
      </c>
      <c r="E436" s="127"/>
      <c r="F436" s="140"/>
      <c r="G436" s="127"/>
      <c r="H436" s="17" t="s">
        <v>13</v>
      </c>
      <c r="I436" s="63">
        <f>2*E436</f>
        <v>0</v>
      </c>
      <c r="J436" s="63">
        <f>2*G436</f>
        <v>0</v>
      </c>
    </row>
    <row r="437" spans="1:10" ht="33">
      <c r="A437" s="17">
        <v>2</v>
      </c>
      <c r="B437" s="271" t="s">
        <v>394</v>
      </c>
      <c r="C437" s="17" t="s">
        <v>396</v>
      </c>
      <c r="D437" s="17">
        <v>2017</v>
      </c>
      <c r="E437" s="127"/>
      <c r="F437" s="140"/>
      <c r="G437" s="127"/>
      <c r="H437" s="17" t="s">
        <v>13</v>
      </c>
      <c r="I437" s="63">
        <f t="shared" ref="I437:I438" si="30">2*E437</f>
        <v>0</v>
      </c>
      <c r="J437" s="63">
        <f t="shared" ref="J437:J438" si="31">2*G437</f>
        <v>0</v>
      </c>
    </row>
    <row r="438" spans="1:10" ht="33">
      <c r="A438" s="17">
        <v>3</v>
      </c>
      <c r="B438" s="271" t="s">
        <v>397</v>
      </c>
      <c r="C438" s="141">
        <v>600153012788</v>
      </c>
      <c r="D438" s="17">
        <v>2017</v>
      </c>
      <c r="E438" s="127"/>
      <c r="F438" s="140"/>
      <c r="G438" s="127"/>
      <c r="H438" s="17" t="s">
        <v>13</v>
      </c>
      <c r="I438" s="63">
        <f t="shared" si="30"/>
        <v>0</v>
      </c>
      <c r="J438" s="63">
        <f t="shared" si="31"/>
        <v>0</v>
      </c>
    </row>
    <row r="439" spans="1:10" ht="16.5">
      <c r="A439" s="239" t="s">
        <v>581</v>
      </c>
      <c r="B439" s="240"/>
      <c r="C439" s="240"/>
      <c r="D439" s="240"/>
      <c r="E439" s="240"/>
      <c r="F439" s="240"/>
      <c r="G439" s="240"/>
      <c r="H439" s="241"/>
      <c r="I439" s="108">
        <f>SUM(I436:I438)</f>
        <v>0</v>
      </c>
      <c r="J439" s="108">
        <f>SUM(J436:J438)</f>
        <v>0</v>
      </c>
    </row>
    <row r="440" spans="1:10" ht="16.5">
      <c r="A440" s="119"/>
      <c r="B440" s="297"/>
      <c r="C440" s="119"/>
      <c r="D440" s="119"/>
      <c r="E440" s="119"/>
      <c r="F440" s="119"/>
      <c r="G440" s="119"/>
      <c r="H440" s="119"/>
      <c r="I440" s="139"/>
      <c r="J440" s="139"/>
    </row>
    <row r="441" spans="1:10" ht="16.5">
      <c r="A441" s="119"/>
      <c r="B441" s="297"/>
      <c r="C441" s="119"/>
      <c r="D441" s="119"/>
      <c r="E441" s="119"/>
      <c r="F441" s="119"/>
      <c r="G441" s="119"/>
      <c r="H441" s="119"/>
      <c r="I441" s="142"/>
      <c r="J441" s="142"/>
    </row>
    <row r="442" spans="1:10" ht="24.75" customHeight="1">
      <c r="A442" s="225" t="s">
        <v>567</v>
      </c>
      <c r="B442" s="225"/>
      <c r="C442" s="225"/>
      <c r="D442" s="225"/>
      <c r="E442" s="225"/>
      <c r="F442" s="225"/>
      <c r="G442" s="225"/>
      <c r="H442" s="225"/>
      <c r="I442" s="225"/>
      <c r="J442" s="225"/>
    </row>
    <row r="443" spans="1:10" s="186" customFormat="1" ht="27">
      <c r="A443" s="183" t="s">
        <v>1</v>
      </c>
      <c r="B443" s="277" t="s">
        <v>2</v>
      </c>
      <c r="C443" s="183" t="s">
        <v>3</v>
      </c>
      <c r="D443" s="183" t="s">
        <v>4</v>
      </c>
      <c r="E443" s="187" t="s">
        <v>5</v>
      </c>
      <c r="F443" s="188" t="s">
        <v>6</v>
      </c>
      <c r="G443" s="187" t="s">
        <v>7</v>
      </c>
      <c r="H443" s="183" t="s">
        <v>8</v>
      </c>
      <c r="I443" s="183" t="s">
        <v>9</v>
      </c>
      <c r="J443" s="183" t="s">
        <v>10</v>
      </c>
    </row>
    <row r="444" spans="1:10" ht="16.5">
      <c r="A444" s="20">
        <v>1</v>
      </c>
      <c r="B444" s="271" t="s">
        <v>398</v>
      </c>
      <c r="C444" s="17">
        <v>141</v>
      </c>
      <c r="D444" s="20">
        <v>2014</v>
      </c>
      <c r="E444" s="229"/>
      <c r="F444" s="136"/>
      <c r="G444" s="229"/>
      <c r="H444" s="20" t="s">
        <v>13</v>
      </c>
      <c r="I444" s="232">
        <f>2*E444</f>
        <v>0</v>
      </c>
      <c r="J444" s="232">
        <f>2*G444</f>
        <v>0</v>
      </c>
    </row>
    <row r="445" spans="1:10" ht="16.5">
      <c r="A445" s="20">
        <v>2</v>
      </c>
      <c r="B445" s="271" t="s">
        <v>399</v>
      </c>
      <c r="C445" s="17">
        <v>17</v>
      </c>
      <c r="D445" s="20">
        <v>2005</v>
      </c>
      <c r="E445" s="230"/>
      <c r="F445" s="136"/>
      <c r="G445" s="230"/>
      <c r="H445" s="20" t="s">
        <v>13</v>
      </c>
      <c r="I445" s="233"/>
      <c r="J445" s="233"/>
    </row>
    <row r="446" spans="1:10" ht="16.5">
      <c r="A446" s="20">
        <v>3</v>
      </c>
      <c r="B446" s="271" t="s">
        <v>400</v>
      </c>
      <c r="C446" s="17">
        <v>1696</v>
      </c>
      <c r="D446" s="20">
        <v>2006</v>
      </c>
      <c r="E446" s="231"/>
      <c r="F446" s="136"/>
      <c r="G446" s="231"/>
      <c r="H446" s="20" t="s">
        <v>13</v>
      </c>
      <c r="I446" s="234"/>
      <c r="J446" s="234"/>
    </row>
    <row r="447" spans="1:10" ht="16.5" customHeight="1">
      <c r="A447" s="239" t="s">
        <v>581</v>
      </c>
      <c r="B447" s="240"/>
      <c r="C447" s="240"/>
      <c r="D447" s="240"/>
      <c r="E447" s="240"/>
      <c r="F447" s="240"/>
      <c r="G447" s="240"/>
      <c r="H447" s="241"/>
      <c r="I447" s="135">
        <f>I444</f>
        <v>0</v>
      </c>
      <c r="J447" s="127">
        <f>J444</f>
        <v>0</v>
      </c>
    </row>
    <row r="448" spans="1:10" ht="16.5">
      <c r="A448" s="129"/>
      <c r="B448" s="298"/>
      <c r="C448" s="125"/>
      <c r="D448" s="125"/>
      <c r="E448" s="125"/>
      <c r="F448" s="125"/>
      <c r="G448" s="125"/>
      <c r="H448" s="125"/>
      <c r="I448" s="143"/>
      <c r="J448" s="144"/>
    </row>
    <row r="449" spans="1:10" ht="26.25" customHeight="1">
      <c r="A449" s="200" t="s">
        <v>568</v>
      </c>
      <c r="B449" s="200"/>
      <c r="C449" s="200"/>
      <c r="D449" s="200"/>
      <c r="E449" s="200"/>
      <c r="F449" s="200"/>
      <c r="G449" s="200"/>
      <c r="H449" s="200"/>
      <c r="I449" s="200"/>
      <c r="J449" s="200"/>
    </row>
    <row r="450" spans="1:10" s="186" customFormat="1" ht="27">
      <c r="A450" s="189" t="s">
        <v>1</v>
      </c>
      <c r="B450" s="265" t="s">
        <v>2</v>
      </c>
      <c r="C450" s="190" t="s">
        <v>3</v>
      </c>
      <c r="D450" s="190" t="s">
        <v>4</v>
      </c>
      <c r="E450" s="190" t="s">
        <v>5</v>
      </c>
      <c r="F450" s="190" t="s">
        <v>6</v>
      </c>
      <c r="G450" s="190" t="s">
        <v>7</v>
      </c>
      <c r="H450" s="190" t="s">
        <v>8</v>
      </c>
      <c r="I450" s="183" t="s">
        <v>9</v>
      </c>
      <c r="J450" s="183" t="s">
        <v>10</v>
      </c>
    </row>
    <row r="451" spans="1:10" ht="33">
      <c r="A451" s="145">
        <v>1</v>
      </c>
      <c r="B451" s="279" t="s">
        <v>401</v>
      </c>
      <c r="C451" s="145">
        <v>17093</v>
      </c>
      <c r="D451" s="145">
        <v>2015</v>
      </c>
      <c r="E451" s="146"/>
      <c r="F451" s="147"/>
      <c r="G451" s="146"/>
      <c r="H451" s="145" t="s">
        <v>13</v>
      </c>
      <c r="I451" s="148">
        <f>2*E451</f>
        <v>0</v>
      </c>
      <c r="J451" s="63">
        <f>2*G451</f>
        <v>0</v>
      </c>
    </row>
    <row r="452" spans="1:10" ht="16.5">
      <c r="A452" s="149">
        <v>2</v>
      </c>
      <c r="B452" s="279" t="s">
        <v>402</v>
      </c>
      <c r="C452" s="145">
        <v>17094</v>
      </c>
      <c r="D452" s="145">
        <v>2015</v>
      </c>
      <c r="E452" s="146"/>
      <c r="F452" s="147"/>
      <c r="G452" s="146"/>
      <c r="H452" s="145" t="s">
        <v>13</v>
      </c>
      <c r="I452" s="148">
        <f t="shared" ref="I452" si="32">2*E452</f>
        <v>0</v>
      </c>
      <c r="J452" s="63">
        <f t="shared" ref="J452" si="33">2*G452</f>
        <v>0</v>
      </c>
    </row>
    <row r="453" spans="1:10" ht="16.5">
      <c r="A453" s="239" t="s">
        <v>581</v>
      </c>
      <c r="B453" s="240"/>
      <c r="C453" s="240"/>
      <c r="D453" s="240"/>
      <c r="E453" s="240"/>
      <c r="F453" s="240"/>
      <c r="G453" s="240"/>
      <c r="H453" s="241"/>
      <c r="I453" s="150">
        <f>SUM(I451:I452)</f>
        <v>0</v>
      </c>
      <c r="J453" s="150">
        <f>SUM(J451:J452)</f>
        <v>0</v>
      </c>
    </row>
    <row r="454" spans="1:10" ht="16.5">
      <c r="A454" s="106"/>
      <c r="B454" s="296"/>
      <c r="C454" s="106"/>
      <c r="D454" s="106"/>
      <c r="E454" s="106"/>
      <c r="F454" s="106"/>
      <c r="G454" s="106"/>
      <c r="H454" s="106"/>
      <c r="I454" s="106"/>
      <c r="J454" s="106"/>
    </row>
    <row r="455" spans="1:10" ht="15.75">
      <c r="A455" s="200" t="s">
        <v>569</v>
      </c>
      <c r="B455" s="200"/>
      <c r="C455" s="200"/>
      <c r="D455" s="200"/>
      <c r="E455" s="200"/>
      <c r="F455" s="200"/>
      <c r="G455" s="200"/>
      <c r="H455" s="200"/>
      <c r="I455" s="200"/>
      <c r="J455" s="200"/>
    </row>
    <row r="456" spans="1:10" s="186" customFormat="1" ht="27">
      <c r="A456" s="183" t="s">
        <v>1</v>
      </c>
      <c r="B456" s="277" t="s">
        <v>2</v>
      </c>
      <c r="C456" s="183" t="s">
        <v>3</v>
      </c>
      <c r="D456" s="183" t="s">
        <v>4</v>
      </c>
      <c r="E456" s="184" t="s">
        <v>5</v>
      </c>
      <c r="F456" s="185" t="s">
        <v>6</v>
      </c>
      <c r="G456" s="184" t="s">
        <v>7</v>
      </c>
      <c r="H456" s="183" t="s">
        <v>8</v>
      </c>
      <c r="I456" s="184" t="s">
        <v>9</v>
      </c>
      <c r="J456" s="184" t="s">
        <v>10</v>
      </c>
    </row>
    <row r="457" spans="1:10" ht="33">
      <c r="A457" s="113">
        <v>1</v>
      </c>
      <c r="B457" s="278" t="s">
        <v>403</v>
      </c>
      <c r="C457" s="113" t="s">
        <v>404</v>
      </c>
      <c r="D457" s="113">
        <v>2006</v>
      </c>
      <c r="E457" s="115"/>
      <c r="F457" s="116"/>
      <c r="G457" s="115"/>
      <c r="H457" s="113" t="s">
        <v>13</v>
      </c>
      <c r="I457" s="118">
        <f>2*E457</f>
        <v>0</v>
      </c>
      <c r="J457" s="118">
        <f>2*G457</f>
        <v>0</v>
      </c>
    </row>
    <row r="458" spans="1:10" ht="33">
      <c r="A458" s="113">
        <v>2</v>
      </c>
      <c r="B458" s="278" t="s">
        <v>405</v>
      </c>
      <c r="C458" s="113" t="s">
        <v>406</v>
      </c>
      <c r="D458" s="113">
        <v>2008</v>
      </c>
      <c r="E458" s="115"/>
      <c r="F458" s="116"/>
      <c r="G458" s="115"/>
      <c r="H458" s="113" t="s">
        <v>13</v>
      </c>
      <c r="I458" s="118">
        <f t="shared" ref="I458:I460" si="34">2*E458</f>
        <v>0</v>
      </c>
      <c r="J458" s="118">
        <f t="shared" ref="J458:J460" si="35">2*G458</f>
        <v>0</v>
      </c>
    </row>
    <row r="459" spans="1:10" ht="33">
      <c r="A459" s="113">
        <v>3</v>
      </c>
      <c r="B459" s="278" t="s">
        <v>407</v>
      </c>
      <c r="C459" s="113" t="s">
        <v>408</v>
      </c>
      <c r="D459" s="113">
        <v>2010</v>
      </c>
      <c r="E459" s="115"/>
      <c r="F459" s="116"/>
      <c r="G459" s="115"/>
      <c r="H459" s="113" t="s">
        <v>13</v>
      </c>
      <c r="I459" s="118">
        <f t="shared" si="34"/>
        <v>0</v>
      </c>
      <c r="J459" s="118">
        <f t="shared" si="35"/>
        <v>0</v>
      </c>
    </row>
    <row r="460" spans="1:10" ht="33">
      <c r="A460" s="113" t="s">
        <v>229</v>
      </c>
      <c r="B460" s="278" t="s">
        <v>409</v>
      </c>
      <c r="C460" s="113" t="s">
        <v>410</v>
      </c>
      <c r="D460" s="113">
        <v>2005</v>
      </c>
      <c r="E460" s="115"/>
      <c r="F460" s="116"/>
      <c r="G460" s="115"/>
      <c r="H460" s="113" t="s">
        <v>13</v>
      </c>
      <c r="I460" s="118">
        <f t="shared" si="34"/>
        <v>0</v>
      </c>
      <c r="J460" s="118">
        <f t="shared" si="35"/>
        <v>0</v>
      </c>
    </row>
    <row r="461" spans="1:10" ht="16.5">
      <c r="A461" s="204" t="s">
        <v>383</v>
      </c>
      <c r="B461" s="205"/>
      <c r="C461" s="205"/>
      <c r="D461" s="205"/>
      <c r="E461" s="205"/>
      <c r="F461" s="205"/>
      <c r="G461" s="205"/>
      <c r="H461" s="206"/>
      <c r="I461" s="118">
        <f>SUM(I457:I460)</f>
        <v>0</v>
      </c>
      <c r="J461" s="118">
        <f>SUM(J457:J460)</f>
        <v>0</v>
      </c>
    </row>
    <row r="462" spans="1:10" ht="16.5">
      <c r="A462" s="113"/>
      <c r="B462" s="278" t="s">
        <v>411</v>
      </c>
      <c r="C462" s="113"/>
      <c r="D462" s="113"/>
      <c r="E462" s="115"/>
      <c r="F462" s="116"/>
      <c r="G462" s="115"/>
      <c r="H462" s="113">
        <v>16</v>
      </c>
      <c r="I462" s="118">
        <f>E462*H462</f>
        <v>0</v>
      </c>
      <c r="J462" s="118">
        <f>G462*H462</f>
        <v>0</v>
      </c>
    </row>
    <row r="463" spans="1:10" ht="16.5">
      <c r="A463" s="113"/>
      <c r="B463" s="278" t="s">
        <v>412</v>
      </c>
      <c r="C463" s="113"/>
      <c r="D463" s="113"/>
      <c r="E463" s="115"/>
      <c r="F463" s="116"/>
      <c r="G463" s="115"/>
      <c r="H463" s="113">
        <v>48</v>
      </c>
      <c r="I463" s="118">
        <f>E463*H463</f>
        <v>0</v>
      </c>
      <c r="J463" s="118">
        <f>G463*H463</f>
        <v>0</v>
      </c>
    </row>
    <row r="464" spans="1:10" ht="16.5">
      <c r="A464" s="204" t="s">
        <v>413</v>
      </c>
      <c r="B464" s="205"/>
      <c r="C464" s="205"/>
      <c r="D464" s="205"/>
      <c r="E464" s="205"/>
      <c r="F464" s="205"/>
      <c r="G464" s="205"/>
      <c r="H464" s="206"/>
      <c r="I464" s="118">
        <f>SUM(I462:I463)</f>
        <v>0</v>
      </c>
      <c r="J464" s="118">
        <f>SUM(J462:J463)</f>
        <v>0</v>
      </c>
    </row>
    <row r="465" spans="1:10" ht="16.5" customHeight="1">
      <c r="A465" s="239" t="s">
        <v>581</v>
      </c>
      <c r="B465" s="240"/>
      <c r="C465" s="240"/>
      <c r="D465" s="240"/>
      <c r="E465" s="240"/>
      <c r="F465" s="240"/>
      <c r="G465" s="240"/>
      <c r="H465" s="241"/>
      <c r="I465" s="115">
        <f>I461+I464</f>
        <v>0</v>
      </c>
      <c r="J465" s="115">
        <f>J461+J464</f>
        <v>0</v>
      </c>
    </row>
    <row r="466" spans="1:10" ht="16.5">
      <c r="A466" s="106"/>
      <c r="B466" s="296"/>
      <c r="C466" s="106"/>
      <c r="D466" s="106"/>
      <c r="E466" s="106"/>
      <c r="F466" s="106"/>
      <c r="G466" s="106"/>
      <c r="H466" s="106"/>
      <c r="I466" s="106"/>
      <c r="J466" s="106"/>
    </row>
    <row r="467" spans="1:10" ht="32.25" customHeight="1">
      <c r="A467" s="225" t="s">
        <v>570</v>
      </c>
      <c r="B467" s="225"/>
      <c r="C467" s="225"/>
      <c r="D467" s="225"/>
      <c r="E467" s="225"/>
      <c r="F467" s="225"/>
      <c r="G467" s="225"/>
      <c r="H467" s="225"/>
      <c r="I467" s="225"/>
      <c r="J467" s="225"/>
    </row>
    <row r="468" spans="1:10" s="186" customFormat="1" ht="27">
      <c r="A468" s="183" t="s">
        <v>1</v>
      </c>
      <c r="B468" s="277" t="s">
        <v>2</v>
      </c>
      <c r="C468" s="183" t="s">
        <v>3</v>
      </c>
      <c r="D468" s="183" t="s">
        <v>4</v>
      </c>
      <c r="E468" s="187" t="s">
        <v>5</v>
      </c>
      <c r="F468" s="188" t="s">
        <v>6</v>
      </c>
      <c r="G468" s="187" t="s">
        <v>7</v>
      </c>
      <c r="H468" s="183" t="s">
        <v>8</v>
      </c>
      <c r="I468" s="183" t="s">
        <v>9</v>
      </c>
      <c r="J468" s="183" t="s">
        <v>10</v>
      </c>
    </row>
    <row r="469" spans="1:10" ht="16.5">
      <c r="A469" s="20">
        <v>1</v>
      </c>
      <c r="B469" s="271" t="s">
        <v>414</v>
      </c>
      <c r="C469" s="17" t="s">
        <v>415</v>
      </c>
      <c r="D469" s="20">
        <v>2011</v>
      </c>
      <c r="E469" s="135"/>
      <c r="F469" s="136"/>
      <c r="G469" s="135"/>
      <c r="H469" s="20" t="s">
        <v>13</v>
      </c>
      <c r="I469" s="18">
        <f>2*E469</f>
        <v>0</v>
      </c>
      <c r="J469" s="18">
        <f>2*G469</f>
        <v>0</v>
      </c>
    </row>
    <row r="470" spans="1:10" ht="33">
      <c r="A470" s="20">
        <v>2</v>
      </c>
      <c r="B470" s="271" t="s">
        <v>416</v>
      </c>
      <c r="C470" s="17" t="s">
        <v>417</v>
      </c>
      <c r="D470" s="20">
        <v>2012</v>
      </c>
      <c r="E470" s="135"/>
      <c r="F470" s="136"/>
      <c r="G470" s="135"/>
      <c r="H470" s="20" t="s">
        <v>13</v>
      </c>
      <c r="I470" s="18">
        <f t="shared" ref="I470:I472" si="36">2*E470</f>
        <v>0</v>
      </c>
      <c r="J470" s="18">
        <f t="shared" ref="J470:J472" si="37">2*G470</f>
        <v>0</v>
      </c>
    </row>
    <row r="471" spans="1:10" ht="33">
      <c r="A471" s="20">
        <v>3</v>
      </c>
      <c r="B471" s="271" t="s">
        <v>418</v>
      </c>
      <c r="C471" s="17" t="s">
        <v>419</v>
      </c>
      <c r="D471" s="20">
        <v>2012</v>
      </c>
      <c r="E471" s="135"/>
      <c r="F471" s="136"/>
      <c r="G471" s="135"/>
      <c r="H471" s="20" t="s">
        <v>13</v>
      </c>
      <c r="I471" s="18">
        <f t="shared" si="36"/>
        <v>0</v>
      </c>
      <c r="J471" s="18">
        <f t="shared" si="37"/>
        <v>0</v>
      </c>
    </row>
    <row r="472" spans="1:10" ht="33">
      <c r="A472" s="20">
        <v>4</v>
      </c>
      <c r="B472" s="271" t="s">
        <v>420</v>
      </c>
      <c r="C472" s="17" t="s">
        <v>421</v>
      </c>
      <c r="D472" s="20">
        <v>2012</v>
      </c>
      <c r="E472" s="135"/>
      <c r="F472" s="136"/>
      <c r="G472" s="135"/>
      <c r="H472" s="20" t="s">
        <v>13</v>
      </c>
      <c r="I472" s="18">
        <f t="shared" si="36"/>
        <v>0</v>
      </c>
      <c r="J472" s="18">
        <f t="shared" si="37"/>
        <v>0</v>
      </c>
    </row>
    <row r="473" spans="1:10" ht="16.5">
      <c r="A473" s="222" t="s">
        <v>383</v>
      </c>
      <c r="B473" s="223"/>
      <c r="C473" s="223"/>
      <c r="D473" s="223"/>
      <c r="E473" s="223"/>
      <c r="F473" s="223"/>
      <c r="G473" s="223"/>
      <c r="H473" s="224"/>
      <c r="I473" s="135">
        <f>SUM(I469:I472)</f>
        <v>0</v>
      </c>
      <c r="J473" s="135">
        <f>SUM(J469:J472)</f>
        <v>0</v>
      </c>
    </row>
    <row r="474" spans="1:10" ht="16.5">
      <c r="A474" s="20"/>
      <c r="B474" s="271" t="s">
        <v>422</v>
      </c>
      <c r="C474" s="17"/>
      <c r="D474" s="20"/>
      <c r="E474" s="135"/>
      <c r="F474" s="136"/>
      <c r="G474" s="135"/>
      <c r="H474" s="20">
        <v>4</v>
      </c>
      <c r="I474" s="18">
        <f>E474*H474</f>
        <v>0</v>
      </c>
      <c r="J474" s="18">
        <f>G474*H474</f>
        <v>0</v>
      </c>
    </row>
    <row r="475" spans="1:10" ht="16.5">
      <c r="A475" s="20"/>
      <c r="B475" s="271" t="s">
        <v>411</v>
      </c>
      <c r="C475" s="17"/>
      <c r="D475" s="20"/>
      <c r="E475" s="135"/>
      <c r="F475" s="136"/>
      <c r="G475" s="135"/>
      <c r="H475" s="20">
        <v>8</v>
      </c>
      <c r="I475" s="18">
        <f t="shared" ref="I475:I476" si="38">E475*H475</f>
        <v>0</v>
      </c>
      <c r="J475" s="18">
        <f t="shared" ref="J475:J476" si="39">G475*H475</f>
        <v>0</v>
      </c>
    </row>
    <row r="476" spans="1:10" ht="16.5">
      <c r="A476" s="20"/>
      <c r="B476" s="271" t="s">
        <v>423</v>
      </c>
      <c r="C476" s="17"/>
      <c r="D476" s="20"/>
      <c r="E476" s="135"/>
      <c r="F476" s="136"/>
      <c r="G476" s="135"/>
      <c r="H476" s="20">
        <v>16</v>
      </c>
      <c r="I476" s="18">
        <f t="shared" si="38"/>
        <v>0</v>
      </c>
      <c r="J476" s="18">
        <f t="shared" si="39"/>
        <v>0</v>
      </c>
    </row>
    <row r="477" spans="1:10" ht="16.5">
      <c r="A477" s="226" t="s">
        <v>413</v>
      </c>
      <c r="B477" s="227"/>
      <c r="C477" s="227"/>
      <c r="D477" s="227"/>
      <c r="E477" s="227"/>
      <c r="F477" s="227"/>
      <c r="G477" s="227"/>
      <c r="H477" s="228"/>
      <c r="I477" s="135">
        <f>SUM(I474:I476)</f>
        <v>0</v>
      </c>
      <c r="J477" s="135">
        <f>SUM(J474:J476)</f>
        <v>0</v>
      </c>
    </row>
    <row r="478" spans="1:10" ht="16.5">
      <c r="A478" s="239" t="s">
        <v>581</v>
      </c>
      <c r="B478" s="240"/>
      <c r="C478" s="240"/>
      <c r="D478" s="240"/>
      <c r="E478" s="240"/>
      <c r="F478" s="240"/>
      <c r="G478" s="240"/>
      <c r="H478" s="241"/>
      <c r="I478" s="108">
        <f>I473+I477</f>
        <v>0</v>
      </c>
      <c r="J478" s="108">
        <f>J473+J477</f>
        <v>0</v>
      </c>
    </row>
    <row r="479" spans="1:10" ht="16.5">
      <c r="A479" s="106"/>
      <c r="B479" s="296"/>
      <c r="C479" s="106"/>
      <c r="D479" s="106"/>
      <c r="E479" s="106"/>
      <c r="F479" s="106"/>
      <c r="G479" s="106"/>
      <c r="H479" s="106"/>
      <c r="I479" s="106"/>
      <c r="J479" s="106"/>
    </row>
    <row r="480" spans="1:10" ht="16.5">
      <c r="A480" s="129"/>
      <c r="B480" s="298"/>
      <c r="C480" s="125"/>
      <c r="D480" s="125"/>
      <c r="E480" s="125"/>
      <c r="F480" s="125"/>
      <c r="G480" s="125"/>
      <c r="H480" s="125"/>
      <c r="I480" s="151"/>
      <c r="J480" s="152"/>
    </row>
    <row r="481" spans="1:10" ht="34.5" customHeight="1">
      <c r="A481" s="214" t="s">
        <v>571</v>
      </c>
      <c r="B481" s="214"/>
      <c r="C481" s="214"/>
      <c r="D481" s="214"/>
      <c r="E481" s="214"/>
      <c r="F481" s="214"/>
      <c r="G481" s="214"/>
      <c r="H481" s="214"/>
      <c r="I481" s="214"/>
      <c r="J481" s="214"/>
    </row>
    <row r="482" spans="1:10" s="186" customFormat="1" ht="27">
      <c r="A482" s="183" t="s">
        <v>1</v>
      </c>
      <c r="B482" s="277" t="s">
        <v>2</v>
      </c>
      <c r="C482" s="183" t="s">
        <v>3</v>
      </c>
      <c r="D482" s="183" t="s">
        <v>4</v>
      </c>
      <c r="E482" s="187" t="s">
        <v>5</v>
      </c>
      <c r="F482" s="188" t="s">
        <v>6</v>
      </c>
      <c r="G482" s="187" t="s">
        <v>7</v>
      </c>
      <c r="H482" s="183" t="s">
        <v>8</v>
      </c>
      <c r="I482" s="183" t="s">
        <v>9</v>
      </c>
      <c r="J482" s="183" t="s">
        <v>10</v>
      </c>
    </row>
    <row r="483" spans="1:10" ht="33">
      <c r="A483" s="17">
        <v>1</v>
      </c>
      <c r="B483" s="271" t="s">
        <v>424</v>
      </c>
      <c r="C483" s="17" t="s">
        <v>425</v>
      </c>
      <c r="D483" s="17">
        <v>2018</v>
      </c>
      <c r="E483" s="127"/>
      <c r="F483" s="64"/>
      <c r="G483" s="127"/>
      <c r="H483" s="17" t="s">
        <v>13</v>
      </c>
      <c r="I483" s="63">
        <f>2*E483</f>
        <v>0</v>
      </c>
      <c r="J483" s="63">
        <f>2*G483</f>
        <v>0</v>
      </c>
    </row>
    <row r="484" spans="1:10" ht="33">
      <c r="A484" s="17">
        <v>2</v>
      </c>
      <c r="B484" s="271" t="s">
        <v>426</v>
      </c>
      <c r="C484" s="17">
        <v>20620091</v>
      </c>
      <c r="D484" s="17">
        <v>2018</v>
      </c>
      <c r="E484" s="127"/>
      <c r="F484" s="64"/>
      <c r="G484" s="127"/>
      <c r="H484" s="17" t="s">
        <v>13</v>
      </c>
      <c r="I484" s="63">
        <f t="shared" ref="I484:I489" si="40">2*E484</f>
        <v>0</v>
      </c>
      <c r="J484" s="63">
        <f t="shared" ref="J484:J489" si="41">2*G484</f>
        <v>0</v>
      </c>
    </row>
    <row r="485" spans="1:10" ht="33">
      <c r="A485" s="17">
        <v>3</v>
      </c>
      <c r="B485" s="271" t="s">
        <v>427</v>
      </c>
      <c r="C485" s="17" t="s">
        <v>428</v>
      </c>
      <c r="D485" s="17">
        <v>2014</v>
      </c>
      <c r="E485" s="127"/>
      <c r="F485" s="64"/>
      <c r="G485" s="127"/>
      <c r="H485" s="17" t="s">
        <v>13</v>
      </c>
      <c r="I485" s="63">
        <f t="shared" si="40"/>
        <v>0</v>
      </c>
      <c r="J485" s="63">
        <f t="shared" si="41"/>
        <v>0</v>
      </c>
    </row>
    <row r="486" spans="1:10" ht="16.5">
      <c r="A486" s="17">
        <v>4</v>
      </c>
      <c r="B486" s="271" t="s">
        <v>429</v>
      </c>
      <c r="C486" s="17" t="s">
        <v>430</v>
      </c>
      <c r="D486" s="17">
        <v>2013</v>
      </c>
      <c r="E486" s="127"/>
      <c r="F486" s="64"/>
      <c r="G486" s="127"/>
      <c r="H486" s="17" t="s">
        <v>13</v>
      </c>
      <c r="I486" s="63">
        <f t="shared" si="40"/>
        <v>0</v>
      </c>
      <c r="J486" s="63">
        <f t="shared" si="41"/>
        <v>0</v>
      </c>
    </row>
    <row r="487" spans="1:10" ht="33">
      <c r="A487" s="17">
        <v>5</v>
      </c>
      <c r="B487" s="271" t="s">
        <v>431</v>
      </c>
      <c r="C487" s="17" t="s">
        <v>432</v>
      </c>
      <c r="D487" s="17">
        <v>2013</v>
      </c>
      <c r="E487" s="127"/>
      <c r="F487" s="64"/>
      <c r="G487" s="127"/>
      <c r="H487" s="17" t="s">
        <v>13</v>
      </c>
      <c r="I487" s="63">
        <f t="shared" si="40"/>
        <v>0</v>
      </c>
      <c r="J487" s="63">
        <f t="shared" si="41"/>
        <v>0</v>
      </c>
    </row>
    <row r="488" spans="1:10" ht="33">
      <c r="A488" s="17">
        <v>6</v>
      </c>
      <c r="B488" s="271" t="s">
        <v>433</v>
      </c>
      <c r="C488" s="17" t="s">
        <v>434</v>
      </c>
      <c r="D488" s="17">
        <v>2011</v>
      </c>
      <c r="E488" s="127"/>
      <c r="F488" s="64"/>
      <c r="G488" s="127"/>
      <c r="H488" s="17" t="s">
        <v>13</v>
      </c>
      <c r="I488" s="63">
        <f t="shared" si="40"/>
        <v>0</v>
      </c>
      <c r="J488" s="63">
        <f t="shared" si="41"/>
        <v>0</v>
      </c>
    </row>
    <row r="489" spans="1:10" ht="33">
      <c r="A489" s="17">
        <v>7</v>
      </c>
      <c r="B489" s="271" t="s">
        <v>435</v>
      </c>
      <c r="C489" s="17">
        <v>20620092</v>
      </c>
      <c r="D489" s="17">
        <v>2018</v>
      </c>
      <c r="E489" s="127"/>
      <c r="F489" s="64"/>
      <c r="G489" s="127"/>
      <c r="H489" s="17" t="s">
        <v>13</v>
      </c>
      <c r="I489" s="63">
        <f t="shared" si="40"/>
        <v>0</v>
      </c>
      <c r="J489" s="63">
        <f t="shared" si="41"/>
        <v>0</v>
      </c>
    </row>
    <row r="490" spans="1:10" ht="16.5">
      <c r="A490" s="17">
        <v>8</v>
      </c>
      <c r="B490" s="271" t="s">
        <v>436</v>
      </c>
      <c r="C490" s="17" t="s">
        <v>437</v>
      </c>
      <c r="D490" s="17">
        <v>2018</v>
      </c>
      <c r="E490" s="215" t="s">
        <v>438</v>
      </c>
      <c r="F490" s="216"/>
      <c r="G490" s="216"/>
      <c r="H490" s="216"/>
      <c r="I490" s="216"/>
      <c r="J490" s="217"/>
    </row>
    <row r="491" spans="1:10" ht="16.5">
      <c r="A491" s="17">
        <v>9</v>
      </c>
      <c r="B491" s="271" t="s">
        <v>439</v>
      </c>
      <c r="C491" s="17" t="s">
        <v>440</v>
      </c>
      <c r="D491" s="17">
        <v>2018</v>
      </c>
      <c r="E491" s="218"/>
      <c r="F491" s="219"/>
      <c r="G491" s="219"/>
      <c r="H491" s="219"/>
      <c r="I491" s="219"/>
      <c r="J491" s="220"/>
    </row>
    <row r="492" spans="1:10" ht="16.5">
      <c r="A492" s="17">
        <v>10</v>
      </c>
      <c r="B492" s="271" t="s">
        <v>439</v>
      </c>
      <c r="C492" s="17" t="s">
        <v>441</v>
      </c>
      <c r="D492" s="17">
        <v>2018</v>
      </c>
      <c r="E492" s="218"/>
      <c r="F492" s="219"/>
      <c r="G492" s="219"/>
      <c r="H492" s="219"/>
      <c r="I492" s="219"/>
      <c r="J492" s="220"/>
    </row>
    <row r="493" spans="1:10" ht="16.5">
      <c r="A493" s="17">
        <v>11</v>
      </c>
      <c r="B493" s="271" t="s">
        <v>439</v>
      </c>
      <c r="C493" s="17" t="s">
        <v>442</v>
      </c>
      <c r="D493" s="17">
        <v>2018</v>
      </c>
      <c r="E493" s="218"/>
      <c r="F493" s="219"/>
      <c r="G493" s="219"/>
      <c r="H493" s="219"/>
      <c r="I493" s="219"/>
      <c r="J493" s="220"/>
    </row>
    <row r="494" spans="1:10" ht="16.5">
      <c r="A494" s="17">
        <v>12</v>
      </c>
      <c r="B494" s="271" t="s">
        <v>443</v>
      </c>
      <c r="C494" s="17" t="s">
        <v>444</v>
      </c>
      <c r="D494" s="17">
        <v>2018</v>
      </c>
      <c r="E494" s="218"/>
      <c r="F494" s="219"/>
      <c r="G494" s="219"/>
      <c r="H494" s="219"/>
      <c r="I494" s="219"/>
      <c r="J494" s="220"/>
    </row>
    <row r="495" spans="1:10" ht="16.5">
      <c r="A495" s="17">
        <v>13</v>
      </c>
      <c r="B495" s="271" t="s">
        <v>443</v>
      </c>
      <c r="C495" s="17" t="s">
        <v>445</v>
      </c>
      <c r="D495" s="17">
        <v>2018</v>
      </c>
      <c r="E495" s="218"/>
      <c r="F495" s="219"/>
      <c r="G495" s="219"/>
      <c r="H495" s="219"/>
      <c r="I495" s="219"/>
      <c r="J495" s="220"/>
    </row>
    <row r="496" spans="1:10" ht="16.5">
      <c r="A496" s="17">
        <v>14</v>
      </c>
      <c r="B496" s="271" t="s">
        <v>446</v>
      </c>
      <c r="C496" s="17" t="s">
        <v>447</v>
      </c>
      <c r="D496" s="17">
        <v>2018</v>
      </c>
      <c r="E496" s="218"/>
      <c r="F496" s="219"/>
      <c r="G496" s="219"/>
      <c r="H496" s="219"/>
      <c r="I496" s="219"/>
      <c r="J496" s="220"/>
    </row>
    <row r="497" spans="1:10" ht="16.5">
      <c r="A497" s="17">
        <v>15</v>
      </c>
      <c r="B497" s="271" t="s">
        <v>446</v>
      </c>
      <c r="C497" s="17" t="s">
        <v>448</v>
      </c>
      <c r="D497" s="17">
        <v>2018</v>
      </c>
      <c r="E497" s="218"/>
      <c r="F497" s="219"/>
      <c r="G497" s="219"/>
      <c r="H497" s="219"/>
      <c r="I497" s="219"/>
      <c r="J497" s="220"/>
    </row>
    <row r="498" spans="1:10" ht="16.5">
      <c r="A498" s="17">
        <v>16</v>
      </c>
      <c r="B498" s="271" t="s">
        <v>449</v>
      </c>
      <c r="C498" s="17" t="s">
        <v>450</v>
      </c>
      <c r="D498" s="17">
        <v>2014</v>
      </c>
      <c r="E498" s="218"/>
      <c r="F498" s="219"/>
      <c r="G498" s="219"/>
      <c r="H498" s="219"/>
      <c r="I498" s="219"/>
      <c r="J498" s="220"/>
    </row>
    <row r="499" spans="1:10" ht="16.5">
      <c r="A499" s="17">
        <v>17</v>
      </c>
      <c r="B499" s="271" t="s">
        <v>451</v>
      </c>
      <c r="C499" s="17" t="s">
        <v>452</v>
      </c>
      <c r="D499" s="17">
        <v>2014</v>
      </c>
      <c r="E499" s="218"/>
      <c r="F499" s="219"/>
      <c r="G499" s="219"/>
      <c r="H499" s="219"/>
      <c r="I499" s="219"/>
      <c r="J499" s="220"/>
    </row>
    <row r="500" spans="1:10" ht="16.5">
      <c r="A500" s="17">
        <v>18</v>
      </c>
      <c r="B500" s="271" t="s">
        <v>453</v>
      </c>
      <c r="C500" s="17" t="s">
        <v>454</v>
      </c>
      <c r="D500" s="17">
        <v>2014</v>
      </c>
      <c r="E500" s="218"/>
      <c r="F500" s="219"/>
      <c r="G500" s="219"/>
      <c r="H500" s="219"/>
      <c r="I500" s="219"/>
      <c r="J500" s="220"/>
    </row>
    <row r="501" spans="1:10" ht="16.5">
      <c r="A501" s="17">
        <v>19</v>
      </c>
      <c r="B501" s="271" t="s">
        <v>455</v>
      </c>
      <c r="C501" s="17" t="s">
        <v>456</v>
      </c>
      <c r="D501" s="17">
        <v>2017</v>
      </c>
      <c r="E501" s="218"/>
      <c r="F501" s="219"/>
      <c r="G501" s="219"/>
      <c r="H501" s="219"/>
      <c r="I501" s="219"/>
      <c r="J501" s="220"/>
    </row>
    <row r="502" spans="1:10" ht="16.5">
      <c r="A502" s="17">
        <v>20</v>
      </c>
      <c r="B502" s="271" t="s">
        <v>457</v>
      </c>
      <c r="C502" s="17" t="s">
        <v>458</v>
      </c>
      <c r="D502" s="17">
        <v>2013</v>
      </c>
      <c r="E502" s="221"/>
      <c r="F502" s="198"/>
      <c r="G502" s="198"/>
      <c r="H502" s="198"/>
      <c r="I502" s="198"/>
      <c r="J502" s="199"/>
    </row>
    <row r="503" spans="1:10" ht="16.5">
      <c r="A503" s="204" t="s">
        <v>383</v>
      </c>
      <c r="B503" s="205"/>
      <c r="C503" s="205"/>
      <c r="D503" s="205"/>
      <c r="E503" s="205"/>
      <c r="F503" s="205"/>
      <c r="G503" s="205"/>
      <c r="H503" s="206"/>
      <c r="I503" s="153">
        <f>SUM(I483:I489)</f>
        <v>0</v>
      </c>
      <c r="J503" s="154">
        <f>SUM(J483:J489)</f>
        <v>0</v>
      </c>
    </row>
    <row r="504" spans="1:10" ht="16.5">
      <c r="A504" s="155"/>
      <c r="B504" s="300" t="s">
        <v>459</v>
      </c>
      <c r="C504" s="155"/>
      <c r="D504" s="155"/>
      <c r="E504" s="156"/>
      <c r="F504" s="157"/>
      <c r="G504" s="156"/>
      <c r="H504" s="155" t="s">
        <v>460</v>
      </c>
      <c r="I504" s="158">
        <f>E504*7*4</f>
        <v>0</v>
      </c>
      <c r="J504" s="158">
        <f>G504*7*4</f>
        <v>0</v>
      </c>
    </row>
    <row r="505" spans="1:10" ht="19.5" customHeight="1">
      <c r="A505" s="17"/>
      <c r="B505" s="301" t="s">
        <v>461</v>
      </c>
      <c r="C505" s="17"/>
      <c r="D505" s="17"/>
      <c r="E505" s="127"/>
      <c r="F505" s="64"/>
      <c r="G505" s="127"/>
      <c r="H505" s="17">
        <v>7</v>
      </c>
      <c r="I505" s="63">
        <f>E505*7</f>
        <v>0</v>
      </c>
      <c r="J505" s="63">
        <f>G505*7</f>
        <v>0</v>
      </c>
    </row>
    <row r="506" spans="1:10" ht="21" customHeight="1">
      <c r="A506" s="222" t="s">
        <v>413</v>
      </c>
      <c r="B506" s="223"/>
      <c r="C506" s="223"/>
      <c r="D506" s="223"/>
      <c r="E506" s="223"/>
      <c r="F506" s="223"/>
      <c r="G506" s="223"/>
      <c r="H506" s="224"/>
      <c r="I506" s="159">
        <f>SUM(I504:I505)</f>
        <v>0</v>
      </c>
      <c r="J506" s="159">
        <f>SUM(J504:J505)</f>
        <v>0</v>
      </c>
    </row>
    <row r="507" spans="1:10" ht="16.5" customHeight="1">
      <c r="A507" s="239" t="s">
        <v>581</v>
      </c>
      <c r="B507" s="240"/>
      <c r="C507" s="240"/>
      <c r="D507" s="240"/>
      <c r="E507" s="240"/>
      <c r="F507" s="240"/>
      <c r="G507" s="240"/>
      <c r="H507" s="241"/>
      <c r="I507" s="159">
        <f>I503+I506</f>
        <v>0</v>
      </c>
      <c r="J507" s="159">
        <f>J503+J506</f>
        <v>0</v>
      </c>
    </row>
    <row r="508" spans="1:10" ht="16.5">
      <c r="A508" s="160"/>
      <c r="B508" s="280"/>
      <c r="C508" s="161"/>
      <c r="D508" s="161"/>
      <c r="E508" s="161"/>
      <c r="F508" s="161"/>
      <c r="G508" s="161"/>
      <c r="H508" s="161"/>
      <c r="I508" s="162"/>
      <c r="J508" s="162"/>
    </row>
    <row r="509" spans="1:10" ht="37.5" customHeight="1">
      <c r="A509" s="207" t="s">
        <v>575</v>
      </c>
      <c r="B509" s="207"/>
      <c r="C509" s="207"/>
      <c r="D509" s="207"/>
      <c r="E509" s="207"/>
      <c r="F509" s="207"/>
      <c r="G509" s="207"/>
      <c r="H509" s="207"/>
      <c r="I509" s="207"/>
      <c r="J509" s="207"/>
    </row>
    <row r="510" spans="1:10" s="186" customFormat="1" ht="27">
      <c r="A510" s="189" t="s">
        <v>1</v>
      </c>
      <c r="B510" s="265" t="s">
        <v>2</v>
      </c>
      <c r="C510" s="190" t="s">
        <v>3</v>
      </c>
      <c r="D510" s="190" t="s">
        <v>4</v>
      </c>
      <c r="E510" s="190" t="s">
        <v>5</v>
      </c>
      <c r="F510" s="190" t="s">
        <v>6</v>
      </c>
      <c r="G510" s="190" t="s">
        <v>7</v>
      </c>
      <c r="H510" s="190" t="s">
        <v>8</v>
      </c>
      <c r="I510" s="183" t="s">
        <v>9</v>
      </c>
      <c r="J510" s="183" t="s">
        <v>10</v>
      </c>
    </row>
    <row r="511" spans="1:10" ht="33">
      <c r="A511" s="145">
        <v>1</v>
      </c>
      <c r="B511" s="279" t="s">
        <v>462</v>
      </c>
      <c r="C511" s="145">
        <v>2013120028</v>
      </c>
      <c r="D511" s="145">
        <v>2013</v>
      </c>
      <c r="E511" s="146"/>
      <c r="F511" s="147"/>
      <c r="G511" s="146"/>
      <c r="H511" s="145" t="s">
        <v>13</v>
      </c>
      <c r="I511" s="148">
        <f>2*E511</f>
        <v>0</v>
      </c>
      <c r="J511" s="63">
        <f>2*G511</f>
        <v>0</v>
      </c>
    </row>
    <row r="512" spans="1:10" ht="49.5">
      <c r="A512" s="145">
        <v>2</v>
      </c>
      <c r="B512" s="279" t="s">
        <v>463</v>
      </c>
      <c r="C512" s="145">
        <v>26244</v>
      </c>
      <c r="D512" s="145">
        <v>2014</v>
      </c>
      <c r="E512" s="146"/>
      <c r="F512" s="147"/>
      <c r="G512" s="146"/>
      <c r="H512" s="145" t="s">
        <v>13</v>
      </c>
      <c r="I512" s="148">
        <f t="shared" ref="I512:I516" si="42">2*E512</f>
        <v>0</v>
      </c>
      <c r="J512" s="63">
        <f t="shared" ref="J512:J516" si="43">2*G512</f>
        <v>0</v>
      </c>
    </row>
    <row r="513" spans="1:10" ht="33">
      <c r="A513" s="145">
        <v>3</v>
      </c>
      <c r="B513" s="279" t="s">
        <v>464</v>
      </c>
      <c r="C513" s="145">
        <v>26245</v>
      </c>
      <c r="D513" s="145">
        <v>2014</v>
      </c>
      <c r="E513" s="146"/>
      <c r="F513" s="147"/>
      <c r="G513" s="146"/>
      <c r="H513" s="145" t="s">
        <v>13</v>
      </c>
      <c r="I513" s="148">
        <f t="shared" si="42"/>
        <v>0</v>
      </c>
      <c r="J513" s="63">
        <f t="shared" si="43"/>
        <v>0</v>
      </c>
    </row>
    <row r="514" spans="1:10" ht="33">
      <c r="A514" s="145">
        <v>4</v>
      </c>
      <c r="B514" s="279" t="s">
        <v>465</v>
      </c>
      <c r="C514" s="145">
        <v>25796</v>
      </c>
      <c r="D514" s="145">
        <v>2014</v>
      </c>
      <c r="E514" s="146"/>
      <c r="F514" s="147"/>
      <c r="G514" s="146"/>
      <c r="H514" s="145" t="s">
        <v>13</v>
      </c>
      <c r="I514" s="148">
        <f t="shared" si="42"/>
        <v>0</v>
      </c>
      <c r="J514" s="63">
        <f t="shared" si="43"/>
        <v>0</v>
      </c>
    </row>
    <row r="515" spans="1:10" ht="33">
      <c r="A515" s="145">
        <v>5</v>
      </c>
      <c r="B515" s="279" t="s">
        <v>466</v>
      </c>
      <c r="C515" s="145">
        <v>26283</v>
      </c>
      <c r="D515" s="145">
        <v>2014</v>
      </c>
      <c r="E515" s="146"/>
      <c r="F515" s="147"/>
      <c r="G515" s="146"/>
      <c r="H515" s="145" t="s">
        <v>13</v>
      </c>
      <c r="I515" s="148">
        <f t="shared" si="42"/>
        <v>0</v>
      </c>
      <c r="J515" s="63">
        <f t="shared" si="43"/>
        <v>0</v>
      </c>
    </row>
    <row r="516" spans="1:10" ht="33">
      <c r="A516" s="145">
        <v>6</v>
      </c>
      <c r="B516" s="279" t="s">
        <v>466</v>
      </c>
      <c r="C516" s="145">
        <v>26284</v>
      </c>
      <c r="D516" s="145">
        <v>2014</v>
      </c>
      <c r="E516" s="146"/>
      <c r="F516" s="147"/>
      <c r="G516" s="146"/>
      <c r="H516" s="145" t="s">
        <v>13</v>
      </c>
      <c r="I516" s="148">
        <f t="shared" si="42"/>
        <v>0</v>
      </c>
      <c r="J516" s="63">
        <f t="shared" si="43"/>
        <v>0</v>
      </c>
    </row>
    <row r="517" spans="1:10" ht="16.5">
      <c r="A517" s="209" t="s">
        <v>383</v>
      </c>
      <c r="B517" s="210"/>
      <c r="C517" s="210"/>
      <c r="D517" s="210"/>
      <c r="E517" s="210"/>
      <c r="F517" s="210"/>
      <c r="G517" s="210"/>
      <c r="H517" s="211"/>
      <c r="I517" s="163">
        <f>SUM(I511:I516)</f>
        <v>0</v>
      </c>
      <c r="J517" s="163">
        <f>SUM(J511:J516)</f>
        <v>0</v>
      </c>
    </row>
    <row r="518" spans="1:10" ht="16.5">
      <c r="A518" s="164"/>
      <c r="B518" s="281" t="s">
        <v>467</v>
      </c>
      <c r="C518" s="165"/>
      <c r="D518" s="164"/>
      <c r="E518" s="166"/>
      <c r="F518" s="167"/>
      <c r="G518" s="166"/>
      <c r="H518" s="164">
        <v>6</v>
      </c>
      <c r="I518" s="168">
        <f>E518*H518</f>
        <v>0</v>
      </c>
      <c r="J518" s="168">
        <f>G518*H518</f>
        <v>0</v>
      </c>
    </row>
    <row r="519" spans="1:10" ht="16.5">
      <c r="A519" s="164"/>
      <c r="B519" s="281" t="s">
        <v>468</v>
      </c>
      <c r="C519" s="165"/>
      <c r="D519" s="164"/>
      <c r="E519" s="163"/>
      <c r="F519" s="167"/>
      <c r="G519" s="166"/>
      <c r="H519" s="164">
        <v>24</v>
      </c>
      <c r="I519" s="168">
        <f t="shared" ref="I519:I520" si="44">E519*H519</f>
        <v>0</v>
      </c>
      <c r="J519" s="168">
        <f t="shared" ref="J519:J520" si="45">G519*H519</f>
        <v>0</v>
      </c>
    </row>
    <row r="520" spans="1:10" ht="16.5">
      <c r="A520" s="164"/>
      <c r="B520" s="281" t="s">
        <v>469</v>
      </c>
      <c r="C520" s="165"/>
      <c r="D520" s="164"/>
      <c r="E520" s="163"/>
      <c r="F520" s="167"/>
      <c r="G520" s="166"/>
      <c r="H520" s="164">
        <v>6</v>
      </c>
      <c r="I520" s="168">
        <f t="shared" si="44"/>
        <v>0</v>
      </c>
      <c r="J520" s="168">
        <f t="shared" si="45"/>
        <v>0</v>
      </c>
    </row>
    <row r="521" spans="1:10" ht="16.5">
      <c r="A521" s="212" t="s">
        <v>413</v>
      </c>
      <c r="B521" s="212"/>
      <c r="C521" s="212"/>
      <c r="D521" s="212"/>
      <c r="E521" s="212"/>
      <c r="F521" s="212"/>
      <c r="G521" s="212"/>
      <c r="H521" s="212"/>
      <c r="I521" s="163">
        <f>SUM(I518:I520)</f>
        <v>0</v>
      </c>
      <c r="J521" s="163">
        <f>SUM(J518:J520)</f>
        <v>0</v>
      </c>
    </row>
    <row r="522" spans="1:10" ht="16.5">
      <c r="A522" s="239" t="s">
        <v>581</v>
      </c>
      <c r="B522" s="240"/>
      <c r="C522" s="240"/>
      <c r="D522" s="240"/>
      <c r="E522" s="240"/>
      <c r="F522" s="240"/>
      <c r="G522" s="240"/>
      <c r="H522" s="241"/>
      <c r="I522" s="150">
        <f>I517+I521</f>
        <v>0</v>
      </c>
      <c r="J522" s="150">
        <f>J517+J521</f>
        <v>0</v>
      </c>
    </row>
    <row r="523" spans="1:10" ht="16.5">
      <c r="A523" s="169"/>
      <c r="B523" s="302"/>
      <c r="C523" s="170"/>
      <c r="D523" s="170"/>
      <c r="E523" s="170"/>
      <c r="F523" s="170"/>
      <c r="G523" s="170"/>
      <c r="H523" s="170"/>
      <c r="I523" s="171"/>
      <c r="J523" s="171"/>
    </row>
    <row r="524" spans="1:10" ht="16.5">
      <c r="A524" s="106"/>
      <c r="B524" s="296"/>
      <c r="C524" s="106"/>
      <c r="D524" s="106"/>
      <c r="E524" s="106"/>
      <c r="F524" s="106"/>
      <c r="G524" s="106"/>
      <c r="H524" s="106"/>
      <c r="I524" s="106"/>
      <c r="J524" s="106"/>
    </row>
    <row r="525" spans="1:10" ht="96" customHeight="1">
      <c r="A525" s="213" t="s">
        <v>573</v>
      </c>
      <c r="B525" s="213"/>
      <c r="C525" s="213"/>
      <c r="D525" s="213"/>
      <c r="E525" s="213"/>
      <c r="F525" s="213"/>
      <c r="G525" s="213"/>
      <c r="H525" s="213"/>
      <c r="I525" s="213"/>
      <c r="J525" s="213"/>
    </row>
    <row r="526" spans="1:10" s="186" customFormat="1" ht="27">
      <c r="A526" s="183" t="s">
        <v>1</v>
      </c>
      <c r="B526" s="277" t="s">
        <v>2</v>
      </c>
      <c r="C526" s="183" t="s">
        <v>3</v>
      </c>
      <c r="D526" s="183" t="s">
        <v>4</v>
      </c>
      <c r="E526" s="187" t="s">
        <v>5</v>
      </c>
      <c r="F526" s="188" t="s">
        <v>6</v>
      </c>
      <c r="G526" s="187" t="s">
        <v>7</v>
      </c>
      <c r="H526" s="183" t="s">
        <v>8</v>
      </c>
      <c r="I526" s="183" t="s">
        <v>9</v>
      </c>
      <c r="J526" s="183" t="s">
        <v>10</v>
      </c>
    </row>
    <row r="527" spans="1:10" ht="33">
      <c r="A527" s="172">
        <v>1</v>
      </c>
      <c r="B527" s="271" t="s">
        <v>470</v>
      </c>
      <c r="C527" s="17" t="s">
        <v>471</v>
      </c>
      <c r="D527" s="17">
        <v>2009</v>
      </c>
      <c r="E527" s="173"/>
      <c r="F527" s="174"/>
      <c r="G527" s="173"/>
      <c r="H527" s="175" t="s">
        <v>13</v>
      </c>
      <c r="I527" s="176">
        <f>2*E527</f>
        <v>0</v>
      </c>
      <c r="J527" s="176">
        <f>2*G527</f>
        <v>0</v>
      </c>
    </row>
    <row r="528" spans="1:10" ht="41.25" customHeight="1">
      <c r="A528" s="172">
        <v>2</v>
      </c>
      <c r="B528" s="271" t="s">
        <v>472</v>
      </c>
      <c r="C528" s="17" t="s">
        <v>473</v>
      </c>
      <c r="D528" s="17">
        <v>2009</v>
      </c>
      <c r="E528" s="173"/>
      <c r="F528" s="174"/>
      <c r="G528" s="173"/>
      <c r="H528" s="175" t="s">
        <v>13</v>
      </c>
      <c r="I528" s="176">
        <f t="shared" ref="I528:I569" si="46">2*E528</f>
        <v>0</v>
      </c>
      <c r="J528" s="176">
        <f t="shared" ref="J528:J569" si="47">2*G528</f>
        <v>0</v>
      </c>
    </row>
    <row r="529" spans="1:10" ht="23.25" customHeight="1">
      <c r="A529" s="172">
        <v>3</v>
      </c>
      <c r="B529" s="271" t="s">
        <v>474</v>
      </c>
      <c r="C529" s="17" t="s">
        <v>475</v>
      </c>
      <c r="D529" s="17">
        <v>2009</v>
      </c>
      <c r="E529" s="173"/>
      <c r="F529" s="174"/>
      <c r="G529" s="173"/>
      <c r="H529" s="175" t="s">
        <v>13</v>
      </c>
      <c r="I529" s="176">
        <f t="shared" si="46"/>
        <v>0</v>
      </c>
      <c r="J529" s="176">
        <f t="shared" si="47"/>
        <v>0</v>
      </c>
    </row>
    <row r="530" spans="1:10" ht="24.75" customHeight="1">
      <c r="A530" s="172">
        <v>4</v>
      </c>
      <c r="B530" s="271" t="s">
        <v>476</v>
      </c>
      <c r="C530" s="17" t="s">
        <v>477</v>
      </c>
      <c r="D530" s="17">
        <v>2012</v>
      </c>
      <c r="E530" s="173"/>
      <c r="F530" s="174"/>
      <c r="G530" s="173"/>
      <c r="H530" s="175" t="s">
        <v>13</v>
      </c>
      <c r="I530" s="176">
        <f t="shared" si="46"/>
        <v>0</v>
      </c>
      <c r="J530" s="176">
        <f t="shared" si="47"/>
        <v>0</v>
      </c>
    </row>
    <row r="531" spans="1:10" ht="33">
      <c r="A531" s="172">
        <v>5</v>
      </c>
      <c r="B531" s="271" t="s">
        <v>478</v>
      </c>
      <c r="C531" s="17" t="s">
        <v>479</v>
      </c>
      <c r="D531" s="17">
        <v>0</v>
      </c>
      <c r="E531" s="173"/>
      <c r="F531" s="174"/>
      <c r="G531" s="173"/>
      <c r="H531" s="175" t="s">
        <v>13</v>
      </c>
      <c r="I531" s="176">
        <f t="shared" si="46"/>
        <v>0</v>
      </c>
      <c r="J531" s="176">
        <f t="shared" si="47"/>
        <v>0</v>
      </c>
    </row>
    <row r="532" spans="1:10" ht="33">
      <c r="A532" s="172">
        <v>6</v>
      </c>
      <c r="B532" s="271" t="s">
        <v>480</v>
      </c>
      <c r="C532" s="17" t="s">
        <v>481</v>
      </c>
      <c r="D532" s="17">
        <v>2006</v>
      </c>
      <c r="E532" s="173"/>
      <c r="F532" s="174"/>
      <c r="G532" s="173"/>
      <c r="H532" s="175" t="s">
        <v>13</v>
      </c>
      <c r="I532" s="176">
        <f t="shared" si="46"/>
        <v>0</v>
      </c>
      <c r="J532" s="176">
        <f t="shared" si="47"/>
        <v>0</v>
      </c>
    </row>
    <row r="533" spans="1:10" ht="16.5">
      <c r="A533" s="172">
        <v>7</v>
      </c>
      <c r="B533" s="271" t="s">
        <v>482</v>
      </c>
      <c r="C533" s="17" t="s">
        <v>483</v>
      </c>
      <c r="D533" s="17">
        <v>2006</v>
      </c>
      <c r="E533" s="173"/>
      <c r="F533" s="174"/>
      <c r="G533" s="173"/>
      <c r="H533" s="175" t="s">
        <v>13</v>
      </c>
      <c r="I533" s="176">
        <f t="shared" si="46"/>
        <v>0</v>
      </c>
      <c r="J533" s="176">
        <f t="shared" si="47"/>
        <v>0</v>
      </c>
    </row>
    <row r="534" spans="1:10" ht="33">
      <c r="A534" s="172">
        <v>8</v>
      </c>
      <c r="B534" s="271" t="s">
        <v>484</v>
      </c>
      <c r="C534" s="17" t="s">
        <v>485</v>
      </c>
      <c r="D534" s="17">
        <v>2006</v>
      </c>
      <c r="E534" s="173"/>
      <c r="F534" s="174"/>
      <c r="G534" s="173"/>
      <c r="H534" s="175" t="s">
        <v>13</v>
      </c>
      <c r="I534" s="176">
        <f t="shared" si="46"/>
        <v>0</v>
      </c>
      <c r="J534" s="176">
        <f t="shared" si="47"/>
        <v>0</v>
      </c>
    </row>
    <row r="535" spans="1:10" ht="33">
      <c r="A535" s="172">
        <v>9</v>
      </c>
      <c r="B535" s="271" t="s">
        <v>478</v>
      </c>
      <c r="C535" s="17" t="s">
        <v>486</v>
      </c>
      <c r="D535" s="17">
        <v>2006</v>
      </c>
      <c r="E535" s="173"/>
      <c r="F535" s="174"/>
      <c r="G535" s="173"/>
      <c r="H535" s="175" t="s">
        <v>13</v>
      </c>
      <c r="I535" s="176">
        <f t="shared" si="46"/>
        <v>0</v>
      </c>
      <c r="J535" s="176">
        <f t="shared" si="47"/>
        <v>0</v>
      </c>
    </row>
    <row r="536" spans="1:10" ht="33">
      <c r="A536" s="172">
        <v>10</v>
      </c>
      <c r="B536" s="271" t="s">
        <v>487</v>
      </c>
      <c r="C536" s="17" t="s">
        <v>488</v>
      </c>
      <c r="D536" s="17">
        <v>2006</v>
      </c>
      <c r="E536" s="173"/>
      <c r="F536" s="174"/>
      <c r="G536" s="173"/>
      <c r="H536" s="175" t="s">
        <v>13</v>
      </c>
      <c r="I536" s="176">
        <f t="shared" si="46"/>
        <v>0</v>
      </c>
      <c r="J536" s="176">
        <f t="shared" si="47"/>
        <v>0</v>
      </c>
    </row>
    <row r="537" spans="1:10" ht="16.5">
      <c r="A537" s="172">
        <v>11</v>
      </c>
      <c r="B537" s="271" t="s">
        <v>482</v>
      </c>
      <c r="C537" s="17" t="s">
        <v>489</v>
      </c>
      <c r="D537" s="17">
        <v>2007</v>
      </c>
      <c r="E537" s="173"/>
      <c r="F537" s="174"/>
      <c r="G537" s="173"/>
      <c r="H537" s="175" t="s">
        <v>13</v>
      </c>
      <c r="I537" s="176">
        <f t="shared" si="46"/>
        <v>0</v>
      </c>
      <c r="J537" s="176">
        <f t="shared" si="47"/>
        <v>0</v>
      </c>
    </row>
    <row r="538" spans="1:10" ht="16.5">
      <c r="A538" s="172">
        <v>12</v>
      </c>
      <c r="B538" s="271" t="s">
        <v>490</v>
      </c>
      <c r="C538" s="17" t="s">
        <v>491</v>
      </c>
      <c r="D538" s="17">
        <v>2010</v>
      </c>
      <c r="E538" s="173"/>
      <c r="F538" s="174"/>
      <c r="G538" s="173"/>
      <c r="H538" s="175" t="s">
        <v>13</v>
      </c>
      <c r="I538" s="176">
        <f t="shared" si="46"/>
        <v>0</v>
      </c>
      <c r="J538" s="176">
        <f t="shared" si="47"/>
        <v>0</v>
      </c>
    </row>
    <row r="539" spans="1:10" ht="33">
      <c r="A539" s="172">
        <v>13</v>
      </c>
      <c r="B539" s="271" t="s">
        <v>492</v>
      </c>
      <c r="C539" s="17" t="s">
        <v>493</v>
      </c>
      <c r="D539" s="17">
        <v>2010</v>
      </c>
      <c r="E539" s="173"/>
      <c r="F539" s="174"/>
      <c r="G539" s="173"/>
      <c r="H539" s="175" t="s">
        <v>13</v>
      </c>
      <c r="I539" s="176">
        <f t="shared" si="46"/>
        <v>0</v>
      </c>
      <c r="J539" s="176">
        <f t="shared" si="47"/>
        <v>0</v>
      </c>
    </row>
    <row r="540" spans="1:10" ht="33">
      <c r="A540" s="172">
        <v>14</v>
      </c>
      <c r="B540" s="271" t="s">
        <v>492</v>
      </c>
      <c r="C540" s="17" t="s">
        <v>494</v>
      </c>
      <c r="D540" s="17">
        <v>2010</v>
      </c>
      <c r="E540" s="173"/>
      <c r="F540" s="174"/>
      <c r="G540" s="173"/>
      <c r="H540" s="175" t="s">
        <v>13</v>
      </c>
      <c r="I540" s="176">
        <f t="shared" si="46"/>
        <v>0</v>
      </c>
      <c r="J540" s="176">
        <f t="shared" si="47"/>
        <v>0</v>
      </c>
    </row>
    <row r="541" spans="1:10" ht="33">
      <c r="A541" s="172">
        <v>15</v>
      </c>
      <c r="B541" s="271" t="s">
        <v>495</v>
      </c>
      <c r="C541" s="17" t="s">
        <v>496</v>
      </c>
      <c r="D541" s="17">
        <v>2010</v>
      </c>
      <c r="E541" s="173"/>
      <c r="F541" s="174"/>
      <c r="G541" s="173"/>
      <c r="H541" s="175" t="s">
        <v>13</v>
      </c>
      <c r="I541" s="176">
        <f t="shared" si="46"/>
        <v>0</v>
      </c>
      <c r="J541" s="176">
        <f t="shared" si="47"/>
        <v>0</v>
      </c>
    </row>
    <row r="542" spans="1:10" ht="33">
      <c r="A542" s="172">
        <v>16</v>
      </c>
      <c r="B542" s="271" t="s">
        <v>497</v>
      </c>
      <c r="C542" s="17" t="s">
        <v>498</v>
      </c>
      <c r="D542" s="17">
        <v>2010</v>
      </c>
      <c r="E542" s="173"/>
      <c r="F542" s="174"/>
      <c r="G542" s="173"/>
      <c r="H542" s="175" t="s">
        <v>13</v>
      </c>
      <c r="I542" s="176">
        <f t="shared" si="46"/>
        <v>0</v>
      </c>
      <c r="J542" s="176">
        <f t="shared" si="47"/>
        <v>0</v>
      </c>
    </row>
    <row r="543" spans="1:10" ht="33">
      <c r="A543" s="172">
        <v>17</v>
      </c>
      <c r="B543" s="271" t="s">
        <v>499</v>
      </c>
      <c r="C543" s="17" t="s">
        <v>500</v>
      </c>
      <c r="D543" s="17">
        <v>2010</v>
      </c>
      <c r="E543" s="173"/>
      <c r="F543" s="174"/>
      <c r="G543" s="173"/>
      <c r="H543" s="175" t="s">
        <v>13</v>
      </c>
      <c r="I543" s="176">
        <f t="shared" si="46"/>
        <v>0</v>
      </c>
      <c r="J543" s="176">
        <f t="shared" si="47"/>
        <v>0</v>
      </c>
    </row>
    <row r="544" spans="1:10" ht="16.5">
      <c r="A544" s="172">
        <v>18</v>
      </c>
      <c r="B544" s="271" t="s">
        <v>501</v>
      </c>
      <c r="C544" s="17" t="s">
        <v>502</v>
      </c>
      <c r="D544" s="17">
        <v>2012</v>
      </c>
      <c r="E544" s="173"/>
      <c r="F544" s="174"/>
      <c r="G544" s="173"/>
      <c r="H544" s="175" t="s">
        <v>13</v>
      </c>
      <c r="I544" s="176">
        <f t="shared" si="46"/>
        <v>0</v>
      </c>
      <c r="J544" s="176">
        <f t="shared" si="47"/>
        <v>0</v>
      </c>
    </row>
    <row r="545" spans="1:10" ht="33">
      <c r="A545" s="172">
        <v>19</v>
      </c>
      <c r="B545" s="271" t="s">
        <v>503</v>
      </c>
      <c r="C545" s="17" t="s">
        <v>504</v>
      </c>
      <c r="D545" s="17">
        <v>2012</v>
      </c>
      <c r="E545" s="173"/>
      <c r="F545" s="174"/>
      <c r="G545" s="173"/>
      <c r="H545" s="175" t="s">
        <v>13</v>
      </c>
      <c r="I545" s="176">
        <f t="shared" si="46"/>
        <v>0</v>
      </c>
      <c r="J545" s="176">
        <f t="shared" si="47"/>
        <v>0</v>
      </c>
    </row>
    <row r="546" spans="1:10" ht="16.5">
      <c r="A546" s="172">
        <v>20</v>
      </c>
      <c r="B546" s="271" t="s">
        <v>505</v>
      </c>
      <c r="C546" s="17" t="s">
        <v>506</v>
      </c>
      <c r="D546" s="17">
        <v>2012</v>
      </c>
      <c r="E546" s="173"/>
      <c r="F546" s="174"/>
      <c r="G546" s="173"/>
      <c r="H546" s="175" t="s">
        <v>13</v>
      </c>
      <c r="I546" s="176">
        <f t="shared" si="46"/>
        <v>0</v>
      </c>
      <c r="J546" s="176">
        <f t="shared" si="47"/>
        <v>0</v>
      </c>
    </row>
    <row r="547" spans="1:10" ht="16.5">
      <c r="A547" s="172">
        <v>21</v>
      </c>
      <c r="B547" s="271" t="s">
        <v>507</v>
      </c>
      <c r="C547" s="17" t="s">
        <v>508</v>
      </c>
      <c r="D547" s="17">
        <v>2012</v>
      </c>
      <c r="E547" s="173"/>
      <c r="F547" s="174"/>
      <c r="G547" s="173"/>
      <c r="H547" s="175" t="s">
        <v>13</v>
      </c>
      <c r="I547" s="176">
        <f t="shared" si="46"/>
        <v>0</v>
      </c>
      <c r="J547" s="176">
        <f t="shared" si="47"/>
        <v>0</v>
      </c>
    </row>
    <row r="548" spans="1:10" ht="16.5">
      <c r="A548" s="172">
        <v>22</v>
      </c>
      <c r="B548" s="271" t="s">
        <v>509</v>
      </c>
      <c r="C548" s="17" t="s">
        <v>510</v>
      </c>
      <c r="D548" s="17">
        <v>2012</v>
      </c>
      <c r="E548" s="173"/>
      <c r="F548" s="174"/>
      <c r="G548" s="173"/>
      <c r="H548" s="175" t="s">
        <v>13</v>
      </c>
      <c r="I548" s="176">
        <f t="shared" si="46"/>
        <v>0</v>
      </c>
      <c r="J548" s="176">
        <f t="shared" si="47"/>
        <v>0</v>
      </c>
    </row>
    <row r="549" spans="1:10" ht="33">
      <c r="A549" s="172">
        <v>23</v>
      </c>
      <c r="B549" s="271" t="s">
        <v>511</v>
      </c>
      <c r="C549" s="17" t="s">
        <v>512</v>
      </c>
      <c r="D549" s="17">
        <v>2012</v>
      </c>
      <c r="E549" s="173"/>
      <c r="F549" s="174"/>
      <c r="G549" s="173"/>
      <c r="H549" s="175" t="s">
        <v>13</v>
      </c>
      <c r="I549" s="176">
        <f t="shared" si="46"/>
        <v>0</v>
      </c>
      <c r="J549" s="176">
        <f t="shared" si="47"/>
        <v>0</v>
      </c>
    </row>
    <row r="550" spans="1:10" ht="16.5">
      <c r="A550" s="172">
        <v>24</v>
      </c>
      <c r="B550" s="271" t="s">
        <v>513</v>
      </c>
      <c r="C550" s="17" t="s">
        <v>514</v>
      </c>
      <c r="D550" s="17">
        <v>2012</v>
      </c>
      <c r="E550" s="173"/>
      <c r="F550" s="174"/>
      <c r="G550" s="173"/>
      <c r="H550" s="175" t="s">
        <v>13</v>
      </c>
      <c r="I550" s="176">
        <f t="shared" si="46"/>
        <v>0</v>
      </c>
      <c r="J550" s="176">
        <f t="shared" si="47"/>
        <v>0</v>
      </c>
    </row>
    <row r="551" spans="1:10" ht="33">
      <c r="A551" s="172">
        <v>25</v>
      </c>
      <c r="B551" s="271" t="s">
        <v>515</v>
      </c>
      <c r="C551" s="17" t="s">
        <v>516</v>
      </c>
      <c r="D551" s="17">
        <v>2012</v>
      </c>
      <c r="E551" s="173"/>
      <c r="F551" s="174"/>
      <c r="G551" s="173"/>
      <c r="H551" s="175" t="s">
        <v>13</v>
      </c>
      <c r="I551" s="176">
        <f t="shared" si="46"/>
        <v>0</v>
      </c>
      <c r="J551" s="176">
        <f t="shared" si="47"/>
        <v>0</v>
      </c>
    </row>
    <row r="552" spans="1:10" ht="33">
      <c r="A552" s="172">
        <v>26</v>
      </c>
      <c r="B552" s="271" t="s">
        <v>517</v>
      </c>
      <c r="C552" s="17" t="s">
        <v>518</v>
      </c>
      <c r="D552" s="17">
        <v>2012</v>
      </c>
      <c r="E552" s="173"/>
      <c r="F552" s="174"/>
      <c r="G552" s="173"/>
      <c r="H552" s="175" t="s">
        <v>13</v>
      </c>
      <c r="I552" s="176">
        <f t="shared" si="46"/>
        <v>0</v>
      </c>
      <c r="J552" s="176">
        <f t="shared" si="47"/>
        <v>0</v>
      </c>
    </row>
    <row r="553" spans="1:10" ht="33">
      <c r="A553" s="172">
        <v>27</v>
      </c>
      <c r="B553" s="271" t="s">
        <v>519</v>
      </c>
      <c r="C553" s="17" t="s">
        <v>520</v>
      </c>
      <c r="D553" s="17">
        <v>2012</v>
      </c>
      <c r="E553" s="173"/>
      <c r="F553" s="174"/>
      <c r="G553" s="173"/>
      <c r="H553" s="175" t="s">
        <v>13</v>
      </c>
      <c r="I553" s="176">
        <f t="shared" si="46"/>
        <v>0</v>
      </c>
      <c r="J553" s="176">
        <f t="shared" si="47"/>
        <v>0</v>
      </c>
    </row>
    <row r="554" spans="1:10" ht="33">
      <c r="A554" s="172">
        <v>28</v>
      </c>
      <c r="B554" s="271" t="s">
        <v>521</v>
      </c>
      <c r="C554" s="17" t="s">
        <v>522</v>
      </c>
      <c r="D554" s="17">
        <v>2012</v>
      </c>
      <c r="E554" s="173"/>
      <c r="F554" s="174"/>
      <c r="G554" s="173"/>
      <c r="H554" s="175" t="s">
        <v>13</v>
      </c>
      <c r="I554" s="176">
        <f t="shared" si="46"/>
        <v>0</v>
      </c>
      <c r="J554" s="176">
        <f t="shared" si="47"/>
        <v>0</v>
      </c>
    </row>
    <row r="555" spans="1:10" ht="33">
      <c r="A555" s="172">
        <v>29</v>
      </c>
      <c r="B555" s="271" t="s">
        <v>523</v>
      </c>
      <c r="C555" s="17" t="s">
        <v>524</v>
      </c>
      <c r="D555" s="17">
        <v>2012</v>
      </c>
      <c r="E555" s="173"/>
      <c r="F555" s="174"/>
      <c r="G555" s="173"/>
      <c r="H555" s="175" t="s">
        <v>13</v>
      </c>
      <c r="I555" s="176">
        <f t="shared" si="46"/>
        <v>0</v>
      </c>
      <c r="J555" s="176">
        <f t="shared" si="47"/>
        <v>0</v>
      </c>
    </row>
    <row r="556" spans="1:10" ht="16.5">
      <c r="A556" s="172">
        <v>30</v>
      </c>
      <c r="B556" s="271" t="s">
        <v>525</v>
      </c>
      <c r="C556" s="17" t="s">
        <v>526</v>
      </c>
      <c r="D556" s="17">
        <v>2012</v>
      </c>
      <c r="E556" s="173"/>
      <c r="F556" s="174"/>
      <c r="G556" s="173"/>
      <c r="H556" s="175" t="s">
        <v>13</v>
      </c>
      <c r="I556" s="176">
        <f t="shared" si="46"/>
        <v>0</v>
      </c>
      <c r="J556" s="176">
        <f t="shared" si="47"/>
        <v>0</v>
      </c>
    </row>
    <row r="557" spans="1:10" ht="33">
      <c r="A557" s="172">
        <v>31</v>
      </c>
      <c r="B557" s="271" t="s">
        <v>527</v>
      </c>
      <c r="C557" s="17" t="s">
        <v>528</v>
      </c>
      <c r="D557" s="17">
        <v>2012</v>
      </c>
      <c r="E557" s="173"/>
      <c r="F557" s="174"/>
      <c r="G557" s="173"/>
      <c r="H557" s="175" t="s">
        <v>13</v>
      </c>
      <c r="I557" s="176">
        <f t="shared" si="46"/>
        <v>0</v>
      </c>
      <c r="J557" s="176">
        <f t="shared" si="47"/>
        <v>0</v>
      </c>
    </row>
    <row r="558" spans="1:10" ht="33">
      <c r="A558" s="172">
        <v>32</v>
      </c>
      <c r="B558" s="271" t="s">
        <v>529</v>
      </c>
      <c r="C558" s="17" t="s">
        <v>530</v>
      </c>
      <c r="D558" s="17">
        <v>2012</v>
      </c>
      <c r="E558" s="173"/>
      <c r="F558" s="174"/>
      <c r="G558" s="173"/>
      <c r="H558" s="175" t="s">
        <v>13</v>
      </c>
      <c r="I558" s="176">
        <f t="shared" si="46"/>
        <v>0</v>
      </c>
      <c r="J558" s="176">
        <f t="shared" si="47"/>
        <v>0</v>
      </c>
    </row>
    <row r="559" spans="1:10" ht="33">
      <c r="A559" s="172">
        <v>33</v>
      </c>
      <c r="B559" s="271" t="s">
        <v>531</v>
      </c>
      <c r="C559" s="17" t="s">
        <v>532</v>
      </c>
      <c r="D559" s="17">
        <v>2012</v>
      </c>
      <c r="E559" s="173"/>
      <c r="F559" s="174"/>
      <c r="G559" s="173"/>
      <c r="H559" s="175" t="s">
        <v>13</v>
      </c>
      <c r="I559" s="176">
        <f t="shared" si="46"/>
        <v>0</v>
      </c>
      <c r="J559" s="176">
        <f t="shared" si="47"/>
        <v>0</v>
      </c>
    </row>
    <row r="560" spans="1:10" ht="16.5">
      <c r="A560" s="172">
        <v>34</v>
      </c>
      <c r="B560" s="271" t="s">
        <v>533</v>
      </c>
      <c r="C560" s="17" t="s">
        <v>534</v>
      </c>
      <c r="D560" s="17">
        <v>2012</v>
      </c>
      <c r="E560" s="173"/>
      <c r="F560" s="174"/>
      <c r="G560" s="173"/>
      <c r="H560" s="175" t="s">
        <v>13</v>
      </c>
      <c r="I560" s="176">
        <f t="shared" si="46"/>
        <v>0</v>
      </c>
      <c r="J560" s="176">
        <f t="shared" si="47"/>
        <v>0</v>
      </c>
    </row>
    <row r="561" spans="1:10" ht="33">
      <c r="A561" s="172">
        <v>35</v>
      </c>
      <c r="B561" s="271" t="s">
        <v>535</v>
      </c>
      <c r="C561" s="17" t="s">
        <v>536</v>
      </c>
      <c r="D561" s="17">
        <v>2014</v>
      </c>
      <c r="E561" s="173"/>
      <c r="F561" s="174"/>
      <c r="G561" s="173"/>
      <c r="H561" s="175" t="s">
        <v>13</v>
      </c>
      <c r="I561" s="176">
        <f t="shared" si="46"/>
        <v>0</v>
      </c>
      <c r="J561" s="176">
        <f t="shared" si="47"/>
        <v>0</v>
      </c>
    </row>
    <row r="562" spans="1:10" ht="16.5">
      <c r="A562" s="172">
        <v>36</v>
      </c>
      <c r="B562" s="271" t="s">
        <v>537</v>
      </c>
      <c r="C562" s="17" t="s">
        <v>538</v>
      </c>
      <c r="D562" s="17">
        <v>2012</v>
      </c>
      <c r="E562" s="173"/>
      <c r="F562" s="174"/>
      <c r="G562" s="173"/>
      <c r="H562" s="175" t="s">
        <v>13</v>
      </c>
      <c r="I562" s="176">
        <f t="shared" si="46"/>
        <v>0</v>
      </c>
      <c r="J562" s="176">
        <f t="shared" si="47"/>
        <v>0</v>
      </c>
    </row>
    <row r="563" spans="1:10" ht="16.5">
      <c r="A563" s="172">
        <v>37</v>
      </c>
      <c r="B563" s="271" t="s">
        <v>539</v>
      </c>
      <c r="C563" s="17" t="s">
        <v>540</v>
      </c>
      <c r="D563" s="17">
        <v>2015</v>
      </c>
      <c r="E563" s="173"/>
      <c r="F563" s="174"/>
      <c r="G563" s="173"/>
      <c r="H563" s="175" t="s">
        <v>13</v>
      </c>
      <c r="I563" s="176">
        <f t="shared" si="46"/>
        <v>0</v>
      </c>
      <c r="J563" s="176">
        <f t="shared" si="47"/>
        <v>0</v>
      </c>
    </row>
    <row r="564" spans="1:10" ht="16.5">
      <c r="A564" s="172">
        <v>38</v>
      </c>
      <c r="B564" s="271" t="s">
        <v>482</v>
      </c>
      <c r="C564" s="17" t="s">
        <v>541</v>
      </c>
      <c r="D564" s="17">
        <v>2016</v>
      </c>
      <c r="E564" s="173"/>
      <c r="F564" s="174"/>
      <c r="G564" s="173"/>
      <c r="H564" s="175" t="s">
        <v>13</v>
      </c>
      <c r="I564" s="176">
        <f t="shared" si="46"/>
        <v>0</v>
      </c>
      <c r="J564" s="176">
        <f t="shared" si="47"/>
        <v>0</v>
      </c>
    </row>
    <row r="565" spans="1:10" ht="33">
      <c r="A565" s="172">
        <v>39</v>
      </c>
      <c r="B565" s="271" t="s">
        <v>542</v>
      </c>
      <c r="C565" s="107" t="s">
        <v>543</v>
      </c>
      <c r="D565" s="17">
        <v>2012</v>
      </c>
      <c r="E565" s="173"/>
      <c r="F565" s="174"/>
      <c r="G565" s="173"/>
      <c r="H565" s="175" t="s">
        <v>13</v>
      </c>
      <c r="I565" s="176">
        <f t="shared" si="46"/>
        <v>0</v>
      </c>
      <c r="J565" s="176">
        <f t="shared" si="47"/>
        <v>0</v>
      </c>
    </row>
    <row r="566" spans="1:10" ht="16.5">
      <c r="A566" s="172">
        <v>40</v>
      </c>
      <c r="B566" s="271" t="s">
        <v>544</v>
      </c>
      <c r="C566" s="107" t="s">
        <v>545</v>
      </c>
      <c r="D566" s="17">
        <v>2012</v>
      </c>
      <c r="E566" s="173"/>
      <c r="F566" s="174"/>
      <c r="G566" s="173"/>
      <c r="H566" s="175" t="s">
        <v>13</v>
      </c>
      <c r="I566" s="176">
        <f t="shared" si="46"/>
        <v>0</v>
      </c>
      <c r="J566" s="176">
        <f t="shared" si="47"/>
        <v>0</v>
      </c>
    </row>
    <row r="567" spans="1:10" ht="33">
      <c r="A567" s="172">
        <v>41</v>
      </c>
      <c r="B567" s="271" t="s">
        <v>546</v>
      </c>
      <c r="C567" s="107">
        <v>4020009</v>
      </c>
      <c r="D567" s="17">
        <v>2007</v>
      </c>
      <c r="E567" s="173"/>
      <c r="F567" s="174"/>
      <c r="G567" s="173"/>
      <c r="H567" s="175" t="s">
        <v>13</v>
      </c>
      <c r="I567" s="176">
        <f t="shared" si="46"/>
        <v>0</v>
      </c>
      <c r="J567" s="176">
        <f t="shared" si="47"/>
        <v>0</v>
      </c>
    </row>
    <row r="568" spans="1:10" ht="33">
      <c r="A568" s="172">
        <v>42</v>
      </c>
      <c r="B568" s="271" t="s">
        <v>547</v>
      </c>
      <c r="C568" s="107">
        <v>4020008</v>
      </c>
      <c r="D568" s="128">
        <v>2007</v>
      </c>
      <c r="E568" s="173"/>
      <c r="F568" s="174"/>
      <c r="G568" s="173"/>
      <c r="H568" s="175" t="s">
        <v>13</v>
      </c>
      <c r="I568" s="176">
        <f t="shared" si="46"/>
        <v>0</v>
      </c>
      <c r="J568" s="176">
        <f t="shared" si="47"/>
        <v>0</v>
      </c>
    </row>
    <row r="569" spans="1:10" ht="33">
      <c r="A569" s="172">
        <v>43</v>
      </c>
      <c r="B569" s="271" t="s">
        <v>548</v>
      </c>
      <c r="C569" s="107" t="s">
        <v>549</v>
      </c>
      <c r="D569" s="126">
        <v>2018</v>
      </c>
      <c r="E569" s="173"/>
      <c r="F569" s="174"/>
      <c r="G569" s="173"/>
      <c r="H569" s="175" t="s">
        <v>13</v>
      </c>
      <c r="I569" s="176">
        <f t="shared" si="46"/>
        <v>0</v>
      </c>
      <c r="J569" s="176">
        <f t="shared" si="47"/>
        <v>0</v>
      </c>
    </row>
    <row r="570" spans="1:10" ht="16.5">
      <c r="A570" s="201" t="s">
        <v>550</v>
      </c>
      <c r="B570" s="202"/>
      <c r="C570" s="202"/>
      <c r="D570" s="202"/>
      <c r="E570" s="202"/>
      <c r="F570" s="202"/>
      <c r="G570" s="202"/>
      <c r="H570" s="203"/>
      <c r="I570" s="173">
        <f>SUM(I527:I569)</f>
        <v>0</v>
      </c>
      <c r="J570" s="173">
        <f>SUM(J527:J569)</f>
        <v>0</v>
      </c>
    </row>
    <row r="571" spans="1:10" ht="16.5">
      <c r="A571" s="172">
        <v>44</v>
      </c>
      <c r="B571" s="271" t="s">
        <v>551</v>
      </c>
      <c r="C571" s="107"/>
      <c r="D571" s="17"/>
      <c r="E571" s="173"/>
      <c r="F571" s="174"/>
      <c r="G571" s="173"/>
      <c r="H571" s="175">
        <v>30</v>
      </c>
      <c r="I571" s="176">
        <f>E571*H571</f>
        <v>0</v>
      </c>
      <c r="J571" s="176">
        <f>G571*H571</f>
        <v>0</v>
      </c>
    </row>
    <row r="572" spans="1:10" ht="16.5">
      <c r="A572" s="172">
        <v>45</v>
      </c>
      <c r="B572" s="271" t="s">
        <v>423</v>
      </c>
      <c r="C572" s="107"/>
      <c r="D572" s="17"/>
      <c r="E572" s="173"/>
      <c r="F572" s="174"/>
      <c r="G572" s="173"/>
      <c r="H572" s="175">
        <v>30</v>
      </c>
      <c r="I572" s="176">
        <f>E572*H572</f>
        <v>0</v>
      </c>
      <c r="J572" s="176">
        <f>G572*H572</f>
        <v>0</v>
      </c>
    </row>
    <row r="573" spans="1:10" ht="16.5">
      <c r="A573" s="204" t="s">
        <v>413</v>
      </c>
      <c r="B573" s="205"/>
      <c r="C573" s="205"/>
      <c r="D573" s="205"/>
      <c r="E573" s="205"/>
      <c r="F573" s="205"/>
      <c r="G573" s="205"/>
      <c r="H573" s="206"/>
      <c r="I573" s="173">
        <f>SUM(I571:I572)</f>
        <v>0</v>
      </c>
      <c r="J573" s="173">
        <f>SUM(J571:J572)</f>
        <v>0</v>
      </c>
    </row>
    <row r="574" spans="1:10" ht="16.5">
      <c r="A574" s="239" t="s">
        <v>581</v>
      </c>
      <c r="B574" s="240"/>
      <c r="C574" s="240"/>
      <c r="D574" s="240"/>
      <c r="E574" s="240"/>
      <c r="F574" s="240"/>
      <c r="G574" s="240"/>
      <c r="H574" s="241"/>
      <c r="I574" s="108">
        <f>I570+I573</f>
        <v>0</v>
      </c>
      <c r="J574" s="108">
        <f>J570+J573</f>
        <v>0</v>
      </c>
    </row>
    <row r="575" spans="1:10" ht="16.5">
      <c r="A575" s="106"/>
      <c r="B575" s="296"/>
      <c r="C575" s="106"/>
      <c r="D575" s="106"/>
      <c r="E575" s="106"/>
      <c r="F575" s="106"/>
      <c r="G575" s="106"/>
      <c r="H575" s="106"/>
      <c r="I575" s="106"/>
      <c r="J575" s="106"/>
    </row>
    <row r="576" spans="1:10" ht="16.5">
      <c r="A576" s="106"/>
      <c r="B576" s="296"/>
      <c r="C576" s="106"/>
      <c r="D576" s="106"/>
      <c r="E576" s="106"/>
      <c r="F576" s="106"/>
      <c r="G576" s="106"/>
      <c r="H576" s="106"/>
      <c r="I576" s="106"/>
      <c r="J576" s="106"/>
    </row>
    <row r="577" spans="1:10" ht="15.75">
      <c r="A577" s="207" t="s">
        <v>572</v>
      </c>
      <c r="B577" s="207"/>
      <c r="C577" s="207"/>
      <c r="D577" s="207"/>
      <c r="E577" s="207"/>
      <c r="F577" s="207"/>
      <c r="G577" s="207"/>
      <c r="H577" s="207"/>
      <c r="I577" s="207"/>
      <c r="J577" s="207"/>
    </row>
    <row r="578" spans="1:10" s="186" customFormat="1" ht="27">
      <c r="A578" s="183" t="s">
        <v>1</v>
      </c>
      <c r="B578" s="277" t="s">
        <v>2</v>
      </c>
      <c r="C578" s="183" t="s">
        <v>3</v>
      </c>
      <c r="D578" s="183" t="s">
        <v>4</v>
      </c>
      <c r="E578" s="184" t="s">
        <v>5</v>
      </c>
      <c r="F578" s="185" t="s">
        <v>6</v>
      </c>
      <c r="G578" s="184" t="s">
        <v>7</v>
      </c>
      <c r="H578" s="183" t="s">
        <v>8</v>
      </c>
      <c r="I578" s="184" t="s">
        <v>9</v>
      </c>
      <c r="J578" s="184" t="s">
        <v>10</v>
      </c>
    </row>
    <row r="579" spans="1:10" ht="28.5" customHeight="1">
      <c r="A579" s="17">
        <v>1</v>
      </c>
      <c r="B579" s="271" t="s">
        <v>552</v>
      </c>
      <c r="C579" s="17">
        <v>95753</v>
      </c>
      <c r="D579" s="17">
        <v>2013</v>
      </c>
      <c r="E579" s="127"/>
      <c r="F579" s="64"/>
      <c r="G579" s="127"/>
      <c r="H579" s="17" t="s">
        <v>13</v>
      </c>
      <c r="I579" s="63">
        <f>2*E579</f>
        <v>0</v>
      </c>
      <c r="J579" s="63">
        <f>2*G579</f>
        <v>0</v>
      </c>
    </row>
    <row r="580" spans="1:10" ht="31.5" customHeight="1">
      <c r="A580" s="17">
        <v>2</v>
      </c>
      <c r="B580" s="271" t="s">
        <v>553</v>
      </c>
      <c r="C580" s="17" t="s">
        <v>554</v>
      </c>
      <c r="D580" s="17">
        <v>2001</v>
      </c>
      <c r="E580" s="127"/>
      <c r="F580" s="64"/>
      <c r="G580" s="127"/>
      <c r="H580" s="17" t="s">
        <v>13</v>
      </c>
      <c r="I580" s="63">
        <f>2*E580</f>
        <v>0</v>
      </c>
      <c r="J580" s="63">
        <f>2*G580</f>
        <v>0</v>
      </c>
    </row>
    <row r="581" spans="1:10" ht="16.5">
      <c r="A581" s="208" t="s">
        <v>383</v>
      </c>
      <c r="B581" s="208"/>
      <c r="C581" s="208"/>
      <c r="D581" s="208"/>
      <c r="E581" s="208"/>
      <c r="F581" s="208"/>
      <c r="G581" s="208"/>
      <c r="H581" s="208"/>
      <c r="I581" s="127">
        <f>SUM(I579:I580)</f>
        <v>0</v>
      </c>
      <c r="J581" s="127">
        <f>SUM(J579:J580)</f>
        <v>0</v>
      </c>
    </row>
    <row r="582" spans="1:10" ht="16.5">
      <c r="A582" s="177"/>
      <c r="B582" s="271" t="s">
        <v>555</v>
      </c>
      <c r="C582" s="177"/>
      <c r="D582" s="177"/>
      <c r="E582" s="115"/>
      <c r="F582" s="64"/>
      <c r="G582" s="178"/>
      <c r="H582" s="17" t="s">
        <v>556</v>
      </c>
      <c r="I582" s="63">
        <f>E582*10</f>
        <v>0</v>
      </c>
      <c r="J582" s="63">
        <f>G582*10</f>
        <v>0</v>
      </c>
    </row>
    <row r="583" spans="1:10" ht="16.5">
      <c r="A583" s="177"/>
      <c r="B583" s="278" t="s">
        <v>557</v>
      </c>
      <c r="C583" s="177"/>
      <c r="D583" s="177"/>
      <c r="E583" s="115"/>
      <c r="F583" s="64"/>
      <c r="G583" s="178"/>
      <c r="H583" s="113" t="s">
        <v>558</v>
      </c>
      <c r="I583" s="63">
        <f>E583*4</f>
        <v>0</v>
      </c>
      <c r="J583" s="63">
        <f>G583*4</f>
        <v>0</v>
      </c>
    </row>
    <row r="584" spans="1:10" ht="16.5">
      <c r="A584" s="17"/>
      <c r="B584" s="266" t="s">
        <v>411</v>
      </c>
      <c r="C584" s="17"/>
      <c r="D584" s="17"/>
      <c r="E584" s="127"/>
      <c r="F584" s="64"/>
      <c r="G584" s="178"/>
      <c r="H584" s="12">
        <v>8</v>
      </c>
      <c r="I584" s="63">
        <f>E584*8</f>
        <v>0</v>
      </c>
      <c r="J584" s="63">
        <f>G584*8</f>
        <v>0</v>
      </c>
    </row>
    <row r="585" spans="1:10" ht="16.5">
      <c r="A585" s="197" t="s">
        <v>413</v>
      </c>
      <c r="B585" s="198"/>
      <c r="C585" s="198"/>
      <c r="D585" s="198"/>
      <c r="E585" s="198"/>
      <c r="F585" s="198"/>
      <c r="G585" s="198"/>
      <c r="H585" s="199"/>
      <c r="I585" s="159">
        <f>SUM(I582:I584)</f>
        <v>0</v>
      </c>
      <c r="J585" s="127">
        <f>SUM(J582:J584)</f>
        <v>0</v>
      </c>
    </row>
    <row r="586" spans="1:10" ht="16.5">
      <c r="A586" s="239" t="s">
        <v>581</v>
      </c>
      <c r="B586" s="240"/>
      <c r="C586" s="240"/>
      <c r="D586" s="240"/>
      <c r="E586" s="240"/>
      <c r="F586" s="240"/>
      <c r="G586" s="240"/>
      <c r="H586" s="241"/>
      <c r="I586" s="108">
        <f>I581+I585</f>
        <v>0</v>
      </c>
      <c r="J586" s="108">
        <f>J581+J585</f>
        <v>0</v>
      </c>
    </row>
    <row r="587" spans="1:10">
      <c r="A587" s="81"/>
      <c r="B587" s="291"/>
      <c r="C587" s="81"/>
      <c r="D587" s="81"/>
      <c r="E587" s="81"/>
      <c r="F587" s="81"/>
      <c r="G587" s="81"/>
      <c r="H587" s="81"/>
      <c r="I587" s="81"/>
      <c r="J587" s="81"/>
    </row>
    <row r="588" spans="1:10" ht="29.25" customHeight="1">
      <c r="A588" s="200" t="s">
        <v>574</v>
      </c>
      <c r="B588" s="200"/>
      <c r="C588" s="200"/>
      <c r="D588" s="200"/>
      <c r="E588" s="200"/>
      <c r="F588" s="200"/>
      <c r="G588" s="200"/>
      <c r="H588" s="200"/>
      <c r="I588" s="200"/>
      <c r="J588" s="200"/>
    </row>
    <row r="589" spans="1:10" s="182" customFormat="1" ht="38.25">
      <c r="A589" s="179" t="s">
        <v>1</v>
      </c>
      <c r="B589" s="303" t="s">
        <v>2</v>
      </c>
      <c r="C589" s="179" t="s">
        <v>3</v>
      </c>
      <c r="D589" s="179" t="s">
        <v>4</v>
      </c>
      <c r="E589" s="180" t="s">
        <v>5</v>
      </c>
      <c r="F589" s="181" t="s">
        <v>6</v>
      </c>
      <c r="G589" s="180" t="s">
        <v>7</v>
      </c>
      <c r="H589" s="179" t="s">
        <v>8</v>
      </c>
      <c r="I589" s="179" t="s">
        <v>9</v>
      </c>
      <c r="J589" s="179" t="s">
        <v>10</v>
      </c>
    </row>
    <row r="590" spans="1:10" ht="21.75" customHeight="1">
      <c r="A590" s="20">
        <v>1</v>
      </c>
      <c r="B590" s="271" t="s">
        <v>559</v>
      </c>
      <c r="C590" s="17" t="s">
        <v>560</v>
      </c>
      <c r="D590" s="20">
        <v>2015</v>
      </c>
      <c r="E590" s="135"/>
      <c r="F590" s="136"/>
      <c r="G590" s="135"/>
      <c r="H590" s="20" t="s">
        <v>13</v>
      </c>
      <c r="I590" s="18">
        <f>2*E590</f>
        <v>0</v>
      </c>
      <c r="J590" s="18">
        <f>2*G590</f>
        <v>0</v>
      </c>
    </row>
    <row r="591" spans="1:10" ht="16.5">
      <c r="A591" s="239" t="s">
        <v>581</v>
      </c>
      <c r="B591" s="240"/>
      <c r="C591" s="240"/>
      <c r="D591" s="240"/>
      <c r="E591" s="240"/>
      <c r="F591" s="240"/>
      <c r="G591" s="240"/>
      <c r="H591" s="241"/>
      <c r="I591" s="135">
        <f>I590</f>
        <v>0</v>
      </c>
      <c r="J591" s="108">
        <f>J590</f>
        <v>0</v>
      </c>
    </row>
    <row r="592" spans="1:10">
      <c r="A592" s="81"/>
      <c r="B592" s="291"/>
      <c r="C592" s="81"/>
      <c r="D592" s="81"/>
      <c r="E592" s="81"/>
      <c r="F592" s="81"/>
      <c r="G592" s="81"/>
      <c r="H592" s="81"/>
      <c r="I592" s="81"/>
      <c r="J592" s="81"/>
    </row>
    <row r="593" spans="1:10" ht="21.75" customHeight="1">
      <c r="A593" s="81"/>
      <c r="B593" s="314" t="s">
        <v>582</v>
      </c>
      <c r="C593" s="314"/>
      <c r="D593" s="314"/>
      <c r="E593" s="314"/>
      <c r="F593" s="314"/>
      <c r="G593" s="81"/>
      <c r="H593" s="81"/>
      <c r="I593" s="81"/>
      <c r="J593" s="81"/>
    </row>
    <row r="596" spans="1:10">
      <c r="H596" s="263" t="s">
        <v>576</v>
      </c>
    </row>
  </sheetData>
  <mergeCells count="145">
    <mergeCell ref="A374:H374"/>
    <mergeCell ref="A291:H291"/>
    <mergeCell ref="A293:J293"/>
    <mergeCell ref="A296:H296"/>
    <mergeCell ref="A298:J298"/>
    <mergeCell ref="A302:H302"/>
    <mergeCell ref="A304:J304"/>
    <mergeCell ref="B593:F593"/>
    <mergeCell ref="A288:J288"/>
    <mergeCell ref="A256:J256"/>
    <mergeCell ref="A259:H259"/>
    <mergeCell ref="A261:J261"/>
    <mergeCell ref="A264:H264"/>
    <mergeCell ref="A266:J266"/>
    <mergeCell ref="A269:H269"/>
    <mergeCell ref="A271:J271"/>
    <mergeCell ref="A277:H277"/>
    <mergeCell ref="A281:H281"/>
    <mergeCell ref="A283:J283"/>
    <mergeCell ref="A286:H286"/>
    <mergeCell ref="J199:J201"/>
    <mergeCell ref="A202:H202"/>
    <mergeCell ref="A182:H182"/>
    <mergeCell ref="A184:J184"/>
    <mergeCell ref="A187:H187"/>
    <mergeCell ref="A189:J189"/>
    <mergeCell ref="A195:H195"/>
    <mergeCell ref="A197:J197"/>
    <mergeCell ref="A254:H254"/>
    <mergeCell ref="E199:E201"/>
    <mergeCell ref="F199:F201"/>
    <mergeCell ref="G199:G201"/>
    <mergeCell ref="I199:I201"/>
    <mergeCell ref="A204:J204"/>
    <mergeCell ref="A208:H208"/>
    <mergeCell ref="A211:J211"/>
    <mergeCell ref="A215:H215"/>
    <mergeCell ref="A217:J217"/>
    <mergeCell ref="A179:J179"/>
    <mergeCell ref="A156:H156"/>
    <mergeCell ref="A158:J158"/>
    <mergeCell ref="E160:E163"/>
    <mergeCell ref="F160:F163"/>
    <mergeCell ref="G160:G163"/>
    <mergeCell ref="I160:I163"/>
    <mergeCell ref="J160:J163"/>
    <mergeCell ref="A164:H164"/>
    <mergeCell ref="A166:J166"/>
    <mergeCell ref="A170:H170"/>
    <mergeCell ref="A172:J172"/>
    <mergeCell ref="A177:H177"/>
    <mergeCell ref="A150:J150"/>
    <mergeCell ref="A102:H102"/>
    <mergeCell ref="A104:J104"/>
    <mergeCell ref="A108:H108"/>
    <mergeCell ref="A110:J110"/>
    <mergeCell ref="A118:H118"/>
    <mergeCell ref="A120:J120"/>
    <mergeCell ref="A123:H123"/>
    <mergeCell ref="A125:J125"/>
    <mergeCell ref="A129:H129"/>
    <mergeCell ref="A131:J131"/>
    <mergeCell ref="A148:H148"/>
    <mergeCell ref="F35:F36"/>
    <mergeCell ref="G35:G36"/>
    <mergeCell ref="H35:H36"/>
    <mergeCell ref="I35:I36"/>
    <mergeCell ref="A99:J99"/>
    <mergeCell ref="A72:J72"/>
    <mergeCell ref="A75:H75"/>
    <mergeCell ref="A77:J77"/>
    <mergeCell ref="A37:H37"/>
    <mergeCell ref="A39:J39"/>
    <mergeCell ref="A43:H43"/>
    <mergeCell ref="A45:J45"/>
    <mergeCell ref="A51:H51"/>
    <mergeCell ref="A53:J53"/>
    <mergeCell ref="A80:H80"/>
    <mergeCell ref="A82:J82"/>
    <mergeCell ref="A92:H92"/>
    <mergeCell ref="A94:J94"/>
    <mergeCell ref="A97:H97"/>
    <mergeCell ref="A391:J391"/>
    <mergeCell ref="A407:H407"/>
    <mergeCell ref="A409:H409"/>
    <mergeCell ref="A412:J412"/>
    <mergeCell ref="A415:H415"/>
    <mergeCell ref="A2:J2"/>
    <mergeCell ref="A379:J379"/>
    <mergeCell ref="A382:H382"/>
    <mergeCell ref="A384:J384"/>
    <mergeCell ref="A389:H389"/>
    <mergeCell ref="J35:J36"/>
    <mergeCell ref="A63:H63"/>
    <mergeCell ref="A65:J65"/>
    <mergeCell ref="A69:H69"/>
    <mergeCell ref="A4:J4"/>
    <mergeCell ref="A8:H8"/>
    <mergeCell ref="A10:J10"/>
    <mergeCell ref="A13:H13"/>
    <mergeCell ref="A16:J16"/>
    <mergeCell ref="A26:H26"/>
    <mergeCell ref="A28:J28"/>
    <mergeCell ref="A31:H31"/>
    <mergeCell ref="A33:J33"/>
    <mergeCell ref="E35:E36"/>
    <mergeCell ref="E444:E446"/>
    <mergeCell ref="G444:G446"/>
    <mergeCell ref="I444:I446"/>
    <mergeCell ref="J444:J446"/>
    <mergeCell ref="A447:H447"/>
    <mergeCell ref="A417:J417"/>
    <mergeCell ref="A431:H431"/>
    <mergeCell ref="A434:J434"/>
    <mergeCell ref="A439:H439"/>
    <mergeCell ref="A442:J442"/>
    <mergeCell ref="A465:H465"/>
    <mergeCell ref="A467:J467"/>
    <mergeCell ref="A473:H473"/>
    <mergeCell ref="A477:H477"/>
    <mergeCell ref="A478:H478"/>
    <mergeCell ref="A449:J449"/>
    <mergeCell ref="A453:H453"/>
    <mergeCell ref="A455:J455"/>
    <mergeCell ref="A461:H461"/>
    <mergeCell ref="A464:H464"/>
    <mergeCell ref="A509:J509"/>
    <mergeCell ref="A517:H517"/>
    <mergeCell ref="A521:H521"/>
    <mergeCell ref="A522:H522"/>
    <mergeCell ref="A525:J525"/>
    <mergeCell ref="A481:J481"/>
    <mergeCell ref="E490:J502"/>
    <mergeCell ref="A503:H503"/>
    <mergeCell ref="A506:H506"/>
    <mergeCell ref="A507:H507"/>
    <mergeCell ref="A585:H585"/>
    <mergeCell ref="A586:H586"/>
    <mergeCell ref="A588:J588"/>
    <mergeCell ref="A591:H591"/>
    <mergeCell ref="A570:H570"/>
    <mergeCell ref="A573:H573"/>
    <mergeCell ref="A574:H574"/>
    <mergeCell ref="A577:J577"/>
    <mergeCell ref="A581:H581"/>
  </mergeCells>
  <conditionalFormatting sqref="G273:G276 G278:G280 G263 G258 G268 G206:G207 G199:G201 G191:G194 G186 G181 G174:G176 G160:G163 G152:G155 G127:G128 G122 G106:G107 G112:G117 G133:G147 G168:G169 G101 G96 G84:G91 G79 G74 G67:G68 G55:G62 G47:G50 G41:G42 G35:G36 G30 G18:G25 G12">
    <cfRule type="containsText" dxfId="0" priority="1" operator="containsText" text="2023">
      <formula>NOT(ISERROR(SEARCH("2023",G12)))</formula>
    </cfRule>
  </conditionalFormatting>
  <pageMargins left="0.7" right="0.7" top="0.75" bottom="0.75" header="0.3" footer="0.3"/>
  <pageSetup paperSize="9" scale="56" orientation="landscape" r:id="rId1"/>
  <rowBreaks count="4" manualBreakCount="4">
    <brk id="119" max="16383" man="1"/>
    <brk id="383" max="16383" man="1"/>
    <brk id="433" max="16383" man="1"/>
    <brk id="48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2 - FORMULARZE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Inspektor Monika</dc:creator>
  <cp:lastModifiedBy>Dariusz Wojcieszak</cp:lastModifiedBy>
  <cp:lastPrinted>2023-09-05T09:12:15Z</cp:lastPrinted>
  <dcterms:created xsi:type="dcterms:W3CDTF">2023-05-24T05:31:55Z</dcterms:created>
  <dcterms:modified xsi:type="dcterms:W3CDTF">2023-09-05T09:12:17Z</dcterms:modified>
</cp:coreProperties>
</file>