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PRAWY\NH\2023 NH dzp sprzatanie\2023 sprzatanie U-12 i U13 przetarg\"/>
    </mc:Choice>
  </mc:AlternateContent>
  <bookViews>
    <workbookView xWindow="0" yWindow="0" windowWidth="28800" windowHeight="12330" firstSheet="5" activeTab="5"/>
  </bookViews>
  <sheets>
    <sheet name="18_20 wyliczenia brutto" sheetId="1" r:id="rId1"/>
    <sheet name="18_20 wyliczenia netto" sheetId="4" r:id="rId2"/>
    <sheet name="Arkusz2" sheetId="2" r:id="rId3"/>
    <sheet name="Arkusz3" sheetId="3" r:id="rId4"/>
    <sheet name="2020 sz.kwota" sheetId="5" r:id="rId5"/>
    <sheet name="wykaz prac tabelka" sheetId="8" r:id="rId6"/>
  </sheets>
  <definedNames>
    <definedName name="_xlnm.Print_Area" localSheetId="5">'wykaz prac tabelka'!$A$2:$D$79</definedName>
    <definedName name="_xlnm.Print_Titles" localSheetId="5">'wykaz prac tabelka'!$5:$6</definedName>
  </definedNames>
  <calcPr calcId="162913"/>
</workbook>
</file>

<file path=xl/calcChain.xml><?xml version="1.0" encoding="utf-8"?>
<calcChain xmlns="http://schemas.openxmlformats.org/spreadsheetml/2006/main">
  <c r="C2" i="5" l="1"/>
  <c r="C4" i="5" s="1"/>
  <c r="B2" i="5"/>
  <c r="B4" i="5" s="1"/>
  <c r="B36" i="4" l="1"/>
  <c r="D36" i="4" s="1"/>
  <c r="B31" i="4"/>
  <c r="D31" i="4" s="1"/>
  <c r="B27" i="4"/>
  <c r="D26" i="4"/>
  <c r="D25" i="4"/>
  <c r="D24" i="4"/>
  <c r="D23" i="4"/>
  <c r="B20" i="4"/>
  <c r="D19" i="4"/>
  <c r="D18" i="4"/>
  <c r="D17" i="4"/>
  <c r="D16" i="4"/>
  <c r="D15" i="4"/>
  <c r="B11" i="4"/>
  <c r="D10" i="4"/>
  <c r="D9" i="4"/>
  <c r="D8" i="4"/>
  <c r="D11" i="4" s="1"/>
  <c r="D27" i="4" l="1"/>
  <c r="D20" i="4"/>
  <c r="B39" i="4"/>
  <c r="B36" i="1"/>
  <c r="D36" i="1" s="1"/>
  <c r="B31" i="1"/>
  <c r="D31" i="1" s="1"/>
  <c r="B11" i="1"/>
  <c r="B27" i="1"/>
  <c r="D26" i="1"/>
  <c r="D25" i="1"/>
  <c r="D24" i="1"/>
  <c r="D23" i="1"/>
  <c r="B20" i="1"/>
  <c r="D17" i="1"/>
  <c r="D16" i="1"/>
  <c r="D19" i="1"/>
  <c r="D18" i="1"/>
  <c r="D15" i="1"/>
  <c r="D10" i="1"/>
  <c r="D8" i="1"/>
  <c r="D9" i="1"/>
  <c r="B39" i="1" l="1"/>
  <c r="D27" i="1"/>
  <c r="F27" i="4"/>
  <c r="D20" i="1"/>
  <c r="D11" i="1"/>
  <c r="F27" i="1" l="1"/>
</calcChain>
</file>

<file path=xl/sharedStrings.xml><?xml version="1.0" encoding="utf-8"?>
<sst xmlns="http://schemas.openxmlformats.org/spreadsheetml/2006/main" count="246" uniqueCount="112">
  <si>
    <t>VI.2018</t>
  </si>
  <si>
    <t>VII-IX.2018</t>
  </si>
  <si>
    <t>X-XII.2018</t>
  </si>
  <si>
    <t>Ilość miesięcy</t>
  </si>
  <si>
    <t>II, VII-IX</t>
  </si>
  <si>
    <t>I, III-VI, X-XII</t>
  </si>
  <si>
    <t>kwota        za m-c</t>
  </si>
  <si>
    <t>I.2019</t>
  </si>
  <si>
    <t>II.2019</t>
  </si>
  <si>
    <t>III-VI.2019</t>
  </si>
  <si>
    <t>Ilość miesięcy  w trakcie całej umowy bez studentów:</t>
  </si>
  <si>
    <t>Ilość miesięcy  w trakcie całej umowy ze studentami</t>
  </si>
  <si>
    <t>Suma całej umowy</t>
  </si>
  <si>
    <t>kwota  brutto za 1 m-c w którym są studenci</t>
  </si>
  <si>
    <t>kwota brutto za  1 m-c, w którym nie ma studentów</t>
  </si>
  <si>
    <t>kwota netto za 1 m-c w którym są studenci</t>
  </si>
  <si>
    <t>kwota  netto za  1 m-c, w którym nie ma studentów</t>
  </si>
  <si>
    <t>24 miesiące</t>
  </si>
  <si>
    <t>+rozszerzenie o 12 miesięcy</t>
  </si>
  <si>
    <t>PLN netto</t>
  </si>
  <si>
    <t>PLN brutto</t>
  </si>
  <si>
    <t>Euro netto</t>
  </si>
  <si>
    <t xml:space="preserve"> Przetarg 28-mcy od 01.06.2018 do 30.09.2020</t>
  </si>
  <si>
    <t>Przetarg 28-mcy od 01.06.2018 do 30.09.2020</t>
  </si>
  <si>
    <t>Rodzaj prac</t>
  </si>
  <si>
    <t>Serwis dzienny 1-5</t>
  </si>
  <si>
    <t>Serwis nocny 1-5</t>
  </si>
  <si>
    <t>Serwis</t>
  </si>
  <si>
    <t>w weekendy 6-7</t>
  </si>
  <si>
    <t>codziennie</t>
  </si>
  <si>
    <t>wg. potrzeb</t>
  </si>
  <si>
    <t>mycie maszynowe płaskich powierzchni hali i aerobiku</t>
  </si>
  <si>
    <t>sobota i niedziela</t>
  </si>
  <si>
    <t xml:space="preserve">wycieranie na wilgotno drzwi, parapetów </t>
  </si>
  <si>
    <t>mycie i dezynfekcja hantli i gryfów, karimat, sprzętu aerobowego i urządzeń siłowych</t>
  </si>
  <si>
    <t>opróżnianie koszy na śmieci</t>
  </si>
  <si>
    <t xml:space="preserve">mycie przeszkleń </t>
  </si>
  <si>
    <t>1x w tygodniu</t>
  </si>
  <si>
    <t xml:space="preserve">mycie luster </t>
  </si>
  <si>
    <t xml:space="preserve">zbieranie i wyrzucanie śmieci </t>
  </si>
  <si>
    <t>na bieżąco</t>
  </si>
  <si>
    <t xml:space="preserve">mycie i dezynfekcja materacy, piłek, stepów i pozostałego wyposażenia </t>
  </si>
  <si>
    <t>1x w tyg.</t>
  </si>
  <si>
    <t>2x w roku</t>
  </si>
  <si>
    <t>przecieranie kaloryferów</t>
  </si>
  <si>
    <t> codziennie</t>
  </si>
  <si>
    <t>Wycieranie na wilgotno powierzchni podłóg</t>
  </si>
  <si>
    <t xml:space="preserve">maszynowe mycie płytek ceramicznych </t>
  </si>
  <si>
    <t>wycieranie na wilgotno lub mycie drzwi wejściowych przeszklonych i parapetów</t>
  </si>
  <si>
    <t>odkurzanie i mycie powierzchni schodów, odkurzanie mat wejściowych</t>
  </si>
  <si>
    <t xml:space="preserve">mycie okien </t>
  </si>
  <si>
    <t xml:space="preserve">mycie armatury </t>
  </si>
  <si>
    <t>zapewnienie drożności  kratek ściekowych pod natryskami</t>
  </si>
  <si>
    <t>odkamienianie sitek prysznicowych</t>
  </si>
  <si>
    <t>uzupełnianie materiałów eksploatacyjnych dostarczanych przez Wykonawcę</t>
  </si>
  <si>
    <t>mycie korytarza w pomieszczeniu sauny parowej</t>
  </si>
  <si>
    <t>mycie  ręczne i dezynfekcja ścian pokrytych płytkami ceramicznymi w toaletach i pod natryskami</t>
  </si>
  <si>
    <t>wycieranie na wilgotno twardych powierzchni podłóg</t>
  </si>
  <si>
    <t xml:space="preserve"> przecieranie na wilgotno otwartych wewnętrznych powierzchni mebli</t>
  </si>
  <si>
    <t>1x w miesiącu</t>
  </si>
  <si>
    <t>wycieranie na wilgotno drzwi, parapetów</t>
  </si>
  <si>
    <t>podlewanie kwiatów</t>
  </si>
  <si>
    <t>2x w tygodniu</t>
  </si>
  <si>
    <t>odkurzanie wykładzin dywanowych</t>
  </si>
  <si>
    <t>opróżnianie i wymiana  worków foliowych w koszach na śmieci</t>
  </si>
  <si>
    <t xml:space="preserve">odkurzanie podłóg </t>
  </si>
  <si>
    <t xml:space="preserve"> mycie drzwi </t>
  </si>
  <si>
    <t>1. Dwie hale do ćwiczeń, siłownia, aerobik.</t>
  </si>
  <si>
    <t xml:space="preserve">2. Sprzątanie  schodów, traktów komunikacyjnych, wejścia głównego, portierni. </t>
  </si>
  <si>
    <t xml:space="preserve">4. Sprzątanie  biur i pokoi pracowników wraz z pomieszczeniem socjalnym. </t>
  </si>
  <si>
    <t>5. Sprzątanie  Sali konferencyjnej</t>
  </si>
  <si>
    <t xml:space="preserve">6. Sprzątanie  magazynów </t>
  </si>
  <si>
    <t xml:space="preserve">mycie okien ogólnodostępnych </t>
  </si>
  <si>
    <t>przecieranie siedzisk oraz  usuwanie zabrudzeń tj. gumy do żucia z ławek,  krzeseł i trybun.</t>
  </si>
  <si>
    <t xml:space="preserve">codzienne mycie i konserwacja wykładziny taraflex i paneli drewnianych odbywać się musi tylko zgodnie z zaleceniami producenta. </t>
  </si>
  <si>
    <t>opróżnienie koszy i wymiana wkładów foliowych dostarczonych przez Wykonawcę</t>
  </si>
  <si>
    <t xml:space="preserve">czyszczenie dozowników na mydło w płynie, ręczniki i papier toaletowy </t>
  </si>
  <si>
    <t>przecieranie siedzisk oraz  usuwanie zabrudzeń tj. gumy do żucia ze stołów, ławek,  krzeseł.</t>
  </si>
  <si>
    <t>mycie, czyszczenie i dezynfekcja urządzeń w saunie wraz z siedziskami</t>
  </si>
  <si>
    <t>mycie koszy na śmieci z zewnątrz i od wewnątrz</t>
  </si>
  <si>
    <t>zmywanie naczyń</t>
  </si>
  <si>
    <t>wymiana worków foliowych dostarczonych przez  Wykonawcę</t>
  </si>
  <si>
    <t>przecieranie nóg krzeseł i stołów</t>
  </si>
  <si>
    <t>usuwanie pajęczyn</t>
  </si>
  <si>
    <t>mycie armatury i zlewu w kuchni</t>
  </si>
  <si>
    <t>mycie luster, urządzeń biurowych tj. aparat telefoniczny, kserokopiarka</t>
  </si>
  <si>
    <t>Przecieranie na wilgotno zewnętrznych powierzchni mebli, stołów i krzeseł</t>
  </si>
  <si>
    <t xml:space="preserve">gruntowne mycie sprzętu sportowego </t>
  </si>
  <si>
    <t xml:space="preserve">*Wycieranie na wilgotno twardych powierzchni podłóg, ścian </t>
  </si>
  <si>
    <t>*mycie podłogi na portierni i przecieranie kurzy</t>
  </si>
  <si>
    <t xml:space="preserve">*wycieranie na wilgotno powierzchni trybun dla widzów </t>
  </si>
  <si>
    <t>*odkurzanie kątów i przecieranie drabinek, usuwanie pajęczyn</t>
  </si>
  <si>
    <t>*Mycie, czyszczenie i dezynfekcja urządzeń sanitarnych z zewnątrz i od wewnątrz</t>
  </si>
  <si>
    <t>*mycie podłogi w szatniach w semestrze zimowym</t>
  </si>
  <si>
    <t>*mycie i dezynfekcja łazienek wraz z prysznicami</t>
  </si>
  <si>
    <t>*przecieranie na mokro podłogi w szatniach w semestrze letnim</t>
  </si>
  <si>
    <t>*przecieranie na wilgotno zewnętrznych powierzchni mebli, biurek</t>
  </si>
  <si>
    <t>*opróżnianie koszy na śmieci, zniszczarki</t>
  </si>
  <si>
    <t>*mycie, czyszczenie i dezynfekcja ścian pokrytych płytkami ceramicznymi w pomieszczeniach socjalnych (kuchnia)</t>
  </si>
  <si>
    <t>*Odkurzanie wykładzin dywanowych</t>
  </si>
  <si>
    <t xml:space="preserve">*Wycieranie na wilgotno powierzchni podłóg </t>
  </si>
  <si>
    <t xml:space="preserve">*zakres prac w okresie nadzwyczajnym ogłoszonym przez organy państwowe lub JM Rektora AGH </t>
  </si>
  <si>
    <t>*8x w miesiącu</t>
  </si>
  <si>
    <t>*odkurzanie mat wejściowych przed halami</t>
  </si>
  <si>
    <t>*dezynfekcja klamek</t>
  </si>
  <si>
    <t>mycie barierek i poręczy</t>
  </si>
  <si>
    <t xml:space="preserve">*dezynfekcja poręczy </t>
  </si>
  <si>
    <t xml:space="preserve">Zał 9A Szczególowy zakres prac </t>
  </si>
  <si>
    <t>3. Sprzątanie  pomieszczeń ogólnych, tj: sanitariaty, szatnie, natryski.</t>
  </si>
  <si>
    <r>
      <t xml:space="preserve">codziennie/
</t>
    </r>
    <r>
      <rPr>
        <sz val="8"/>
        <color rgb="FFFF0000"/>
        <rFont val="Verdana"/>
        <family val="2"/>
        <charset val="238"/>
      </rPr>
      <t>*8x w miesiącu</t>
    </r>
  </si>
  <si>
    <t>Szczegółowy wykaz prac wraz z ich częstotliwością wykonywania na U12</t>
  </si>
  <si>
    <r>
      <t xml:space="preserve">wg. potrzeb/
</t>
    </r>
    <r>
      <rPr>
        <sz val="8"/>
        <color rgb="FFFF0000"/>
        <rFont val="Verdana"/>
        <family val="2"/>
        <charset val="238"/>
      </rPr>
      <t>*8x w miesiącu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</si>
</sst>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,##0.00\ [$EUR]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1"/>
      <color rgb="FF000000"/>
      <name val="Times New Roman"/>
      <family val="1"/>
      <charset val="238"/>
    </font>
    <font>
      <sz val="8"/>
      <color rgb="FFFF0000"/>
      <name val="Verdana"/>
      <family val="2"/>
      <charset val="238"/>
    </font>
    <font>
      <sz val="8"/>
      <color rgb="FF000000"/>
      <name val="Verdana"/>
      <family val="2"/>
      <charset val="238"/>
    </font>
    <font>
      <sz val="8"/>
      <color theme="1"/>
      <name val="Verdana"/>
      <family val="2"/>
      <charset val="238"/>
    </font>
    <font>
      <b/>
      <sz val="8"/>
      <color rgb="FF000000"/>
      <name val="Verdana"/>
      <family val="2"/>
      <charset val="238"/>
    </font>
    <font>
      <sz val="8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8D8D8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auto="1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164" fontId="0" fillId="0" borderId="0" xfId="0" applyNumberFormat="1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0" applyNumberFormat="1" applyBorder="1"/>
    <xf numFmtId="164" fontId="0" fillId="2" borderId="1" xfId="0" applyNumberFormat="1" applyFill="1" applyBorder="1"/>
    <xf numFmtId="0" fontId="0" fillId="3" borderId="1" xfId="0" applyFill="1" applyBorder="1"/>
    <xf numFmtId="164" fontId="0" fillId="3" borderId="1" xfId="0" applyNumberFormat="1" applyFill="1" applyBorder="1"/>
    <xf numFmtId="0" fontId="0" fillId="4" borderId="0" xfId="0" applyFill="1" applyAlignment="1">
      <alignment wrapText="1"/>
    </xf>
    <xf numFmtId="164" fontId="2" fillId="4" borderId="0" xfId="0" applyNumberFormat="1" applyFont="1" applyFill="1"/>
    <xf numFmtId="164" fontId="3" fillId="0" borderId="1" xfId="0" applyNumberFormat="1" applyFont="1" applyBorder="1"/>
    <xf numFmtId="164" fontId="3" fillId="2" borderId="1" xfId="0" applyNumberFormat="1" applyFont="1" applyFill="1" applyBorder="1"/>
    <xf numFmtId="0" fontId="0" fillId="4" borderId="0" xfId="0" applyFill="1"/>
    <xf numFmtId="0" fontId="0" fillId="3" borderId="0" xfId="0" applyFill="1"/>
    <xf numFmtId="164" fontId="0" fillId="3" borderId="0" xfId="0" applyNumberFormat="1" applyFill="1"/>
    <xf numFmtId="164" fontId="3" fillId="3" borderId="1" xfId="0" applyNumberFormat="1" applyFont="1" applyFill="1" applyBorder="1"/>
    <xf numFmtId="0" fontId="1" fillId="5" borderId="5" xfId="1" applyFill="1" applyBorder="1"/>
    <xf numFmtId="0" fontId="1" fillId="5" borderId="6" xfId="1" applyFill="1" applyBorder="1" applyAlignment="1">
      <alignment horizontal="center" vertical="center"/>
    </xf>
    <xf numFmtId="49" fontId="1" fillId="5" borderId="7" xfId="1" applyNumberFormat="1" applyFill="1" applyBorder="1" applyAlignment="1">
      <alignment horizontal="center" wrapText="1"/>
    </xf>
    <xf numFmtId="0" fontId="1" fillId="0" borderId="0" xfId="1"/>
    <xf numFmtId="0" fontId="1" fillId="6" borderId="8" xfId="1" applyFill="1" applyBorder="1"/>
    <xf numFmtId="164" fontId="1" fillId="6" borderId="9" xfId="1" applyNumberFormat="1" applyFill="1" applyBorder="1"/>
    <xf numFmtId="164" fontId="1" fillId="6" borderId="10" xfId="1" applyNumberFormat="1" applyFill="1" applyBorder="1"/>
    <xf numFmtId="0" fontId="1" fillId="0" borderId="8" xfId="1" applyBorder="1"/>
    <xf numFmtId="164" fontId="1" fillId="0" borderId="9" xfId="1" applyNumberFormat="1" applyBorder="1"/>
    <xf numFmtId="164" fontId="1" fillId="0" borderId="10" xfId="1" applyNumberFormat="1" applyBorder="1"/>
    <xf numFmtId="0" fontId="1" fillId="6" borderId="11" xfId="1" applyFill="1" applyBorder="1"/>
    <xf numFmtId="165" fontId="1" fillId="6" borderId="12" xfId="1" applyNumberFormat="1" applyFill="1" applyBorder="1"/>
    <xf numFmtId="165" fontId="1" fillId="6" borderId="13" xfId="1" applyNumberFormat="1" applyFill="1" applyBorder="1"/>
    <xf numFmtId="0" fontId="0" fillId="0" borderId="0" xfId="0" applyAlignment="1"/>
    <xf numFmtId="0" fontId="7" fillId="0" borderId="0" xfId="0" applyFont="1"/>
    <xf numFmtId="0" fontId="4" fillId="5" borderId="14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7" fillId="0" borderId="14" xfId="0" applyFont="1" applyBorder="1" applyAlignment="1">
      <alignment wrapText="1"/>
    </xf>
    <xf numFmtId="0" fontId="7" fillId="0" borderId="14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9" fillId="0" borderId="14" xfId="0" applyFont="1" applyBorder="1" applyAlignment="1">
      <alignment vertical="center" wrapText="1"/>
    </xf>
    <xf numFmtId="0" fontId="7" fillId="0" borderId="14" xfId="0" applyFont="1" applyBorder="1"/>
    <xf numFmtId="0" fontId="5" fillId="0" borderId="14" xfId="0" applyFont="1" applyBorder="1" applyAlignment="1">
      <alignment vertical="center"/>
    </xf>
    <xf numFmtId="164" fontId="0" fillId="3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5" fillId="0" borderId="15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0" fillId="5" borderId="15" xfId="0" applyFill="1" applyBorder="1" applyAlignment="1">
      <alignment horizontal="left"/>
    </xf>
    <xf numFmtId="0" fontId="0" fillId="5" borderId="16" xfId="0" applyFill="1" applyBorder="1" applyAlignment="1">
      <alignment horizontal="left"/>
    </xf>
    <xf numFmtId="0" fontId="0" fillId="5" borderId="17" xfId="0" applyFill="1" applyBorder="1" applyAlignment="1">
      <alignment horizontal="left"/>
    </xf>
    <xf numFmtId="0" fontId="4" fillId="5" borderId="18" xfId="0" applyFont="1" applyFill="1" applyBorder="1" applyAlignment="1">
      <alignment vertical="center" wrapText="1"/>
    </xf>
    <xf numFmtId="0" fontId="4" fillId="5" borderId="19" xfId="0" applyFont="1" applyFill="1" applyBorder="1" applyAlignment="1">
      <alignment vertical="center" wrapText="1"/>
    </xf>
    <xf numFmtId="0" fontId="4" fillId="5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vertical="center" wrapText="1"/>
    </xf>
    <xf numFmtId="0" fontId="4" fillId="7" borderId="16" xfId="0" applyFont="1" applyFill="1" applyBorder="1" applyAlignment="1">
      <alignment vertical="center" wrapText="1"/>
    </xf>
    <xf numFmtId="0" fontId="4" fillId="7" borderId="17" xfId="0" applyFont="1" applyFill="1" applyBorder="1" applyAlignment="1">
      <alignment vertical="center" wrapText="1"/>
    </xf>
    <xf numFmtId="0" fontId="8" fillId="7" borderId="15" xfId="0" applyFont="1" applyFill="1" applyBorder="1" applyAlignment="1">
      <alignment vertical="center" wrapText="1"/>
    </xf>
    <xf numFmtId="0" fontId="8" fillId="7" borderId="16" xfId="0" applyFont="1" applyFill="1" applyBorder="1" applyAlignment="1">
      <alignment vertical="center" wrapText="1"/>
    </xf>
    <xf numFmtId="0" fontId="8" fillId="7" borderId="17" xfId="0" applyFont="1" applyFill="1" applyBorder="1" applyAlignment="1">
      <alignment vertical="center" wrapText="1"/>
    </xf>
    <xf numFmtId="164" fontId="6" fillId="0" borderId="14" xfId="0" applyNumberFormat="1" applyFont="1" applyBorder="1" applyAlignment="1">
      <alignment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9"/>
  <sheetViews>
    <sheetView zoomScale="89" zoomScaleNormal="89" workbookViewId="0">
      <selection activeCell="H19" sqref="H19"/>
    </sheetView>
  </sheetViews>
  <sheetFormatPr defaultRowHeight="14.25"/>
  <cols>
    <col min="1" max="1" width="11.5" customWidth="1"/>
    <col min="2" max="2" width="15.5" customWidth="1"/>
    <col min="3" max="3" width="12.125" customWidth="1"/>
    <col min="4" max="4" width="13.875" customWidth="1"/>
    <col min="6" max="6" width="13.875" customWidth="1"/>
  </cols>
  <sheetData>
    <row r="2" spans="1:11">
      <c r="B2" s="16" t="s">
        <v>22</v>
      </c>
      <c r="C2" s="16"/>
      <c r="D2" s="16"/>
      <c r="E2" s="16"/>
      <c r="F2" s="16"/>
    </row>
    <row r="4" spans="1:11">
      <c r="A4" s="44">
        <v>23859.79</v>
      </c>
      <c r="B4" s="10" t="s">
        <v>13</v>
      </c>
      <c r="C4" s="10"/>
      <c r="D4" s="10"/>
      <c r="F4" s="45">
        <v>11929.89</v>
      </c>
      <c r="G4" s="5" t="s">
        <v>14</v>
      </c>
      <c r="H4" s="5"/>
      <c r="I4" s="5"/>
      <c r="J4" s="5"/>
      <c r="K4" s="5"/>
    </row>
    <row r="5" spans="1:11">
      <c r="A5" s="44"/>
      <c r="B5" s="46" t="s">
        <v>5</v>
      </c>
      <c r="C5" s="46"/>
      <c r="D5" s="46"/>
      <c r="F5" s="45"/>
      <c r="G5" s="47" t="s">
        <v>4</v>
      </c>
      <c r="H5" s="48"/>
      <c r="I5" s="48"/>
      <c r="J5" s="48"/>
      <c r="K5" s="49"/>
    </row>
    <row r="6" spans="1:11">
      <c r="A6" s="1"/>
      <c r="F6" s="1"/>
    </row>
    <row r="7" spans="1:11" ht="28.5">
      <c r="A7" s="6">
        <v>2018</v>
      </c>
      <c r="B7" s="7" t="s">
        <v>3</v>
      </c>
      <c r="C7" s="7" t="s">
        <v>6</v>
      </c>
      <c r="D7" s="4"/>
    </row>
    <row r="8" spans="1:11">
      <c r="A8" s="10" t="s">
        <v>0</v>
      </c>
      <c r="B8" s="10">
        <v>1</v>
      </c>
      <c r="C8" s="11">
        <v>23859.79</v>
      </c>
      <c r="D8" s="11">
        <f>B8*C8</f>
        <v>23859.79</v>
      </c>
    </row>
    <row r="9" spans="1:11">
      <c r="A9" s="5" t="s">
        <v>1</v>
      </c>
      <c r="B9" s="5">
        <v>3</v>
      </c>
      <c r="C9" s="9">
        <v>11929.89</v>
      </c>
      <c r="D9" s="9">
        <f>B9*C9</f>
        <v>35789.67</v>
      </c>
    </row>
    <row r="10" spans="1:11">
      <c r="A10" s="10" t="s">
        <v>2</v>
      </c>
      <c r="B10" s="10">
        <v>3</v>
      </c>
      <c r="C10" s="11">
        <v>23859.79</v>
      </c>
      <c r="D10" s="11">
        <f>B10*C10</f>
        <v>71579.37</v>
      </c>
    </row>
    <row r="11" spans="1:11" ht="15">
      <c r="A11" s="4"/>
      <c r="B11" s="4">
        <f>SUM(B8:B10)</f>
        <v>7</v>
      </c>
      <c r="C11" s="8"/>
      <c r="D11" s="14">
        <f>SUM(D8:D10)</f>
        <v>131228.82999999999</v>
      </c>
    </row>
    <row r="14" spans="1:11" ht="28.5">
      <c r="A14" s="6">
        <v>2019</v>
      </c>
      <c r="B14" s="7" t="s">
        <v>3</v>
      </c>
      <c r="C14" s="7" t="s">
        <v>6</v>
      </c>
      <c r="D14" s="4"/>
    </row>
    <row r="15" spans="1:11">
      <c r="A15" s="10" t="s">
        <v>7</v>
      </c>
      <c r="B15" s="10">
        <v>1</v>
      </c>
      <c r="C15" s="11">
        <v>23859.79</v>
      </c>
      <c r="D15" s="11">
        <f>B15*C15</f>
        <v>23859.79</v>
      </c>
    </row>
    <row r="16" spans="1:11">
      <c r="A16" s="5" t="s">
        <v>8</v>
      </c>
      <c r="B16" s="5">
        <v>1</v>
      </c>
      <c r="C16" s="9">
        <v>11929.89</v>
      </c>
      <c r="D16" s="9">
        <f>B16*C16</f>
        <v>11929.89</v>
      </c>
    </row>
    <row r="17" spans="1:6">
      <c r="A17" s="10" t="s">
        <v>9</v>
      </c>
      <c r="B17" s="10">
        <v>4</v>
      </c>
      <c r="C17" s="11">
        <v>23859.79</v>
      </c>
      <c r="D17" s="11">
        <f>B17*C17</f>
        <v>95439.16</v>
      </c>
    </row>
    <row r="18" spans="1:6">
      <c r="A18" s="5" t="s">
        <v>1</v>
      </c>
      <c r="B18" s="5">
        <v>3</v>
      </c>
      <c r="C18" s="9">
        <v>11929.89</v>
      </c>
      <c r="D18" s="9">
        <f>B18*C18</f>
        <v>35789.67</v>
      </c>
    </row>
    <row r="19" spans="1:6">
      <c r="A19" s="10" t="s">
        <v>2</v>
      </c>
      <c r="B19" s="10">
        <v>3</v>
      </c>
      <c r="C19" s="11">
        <v>23859.79</v>
      </c>
      <c r="D19" s="11">
        <f>B19*C19</f>
        <v>71579.37</v>
      </c>
    </row>
    <row r="20" spans="1:6" ht="15">
      <c r="A20" s="4"/>
      <c r="B20" s="4">
        <f>SUM(B15:B19)</f>
        <v>12</v>
      </c>
      <c r="C20" s="8"/>
      <c r="D20" s="14">
        <f>SUM(D15:D19)</f>
        <v>238597.88</v>
      </c>
    </row>
    <row r="22" spans="1:6" ht="28.5">
      <c r="A22" s="6">
        <v>2020</v>
      </c>
      <c r="B22" s="7" t="s">
        <v>3</v>
      </c>
      <c r="C22" s="7" t="s">
        <v>6</v>
      </c>
      <c r="D22" s="4"/>
    </row>
    <row r="23" spans="1:6">
      <c r="A23" s="10" t="s">
        <v>7</v>
      </c>
      <c r="B23" s="10">
        <v>1</v>
      </c>
      <c r="C23" s="11">
        <v>23859.79</v>
      </c>
      <c r="D23" s="11">
        <f>B23*C23</f>
        <v>23859.79</v>
      </c>
    </row>
    <row r="24" spans="1:6">
      <c r="A24" s="5" t="s">
        <v>8</v>
      </c>
      <c r="B24" s="5">
        <v>1</v>
      </c>
      <c r="C24" s="9">
        <v>11929.89</v>
      </c>
      <c r="D24" s="9">
        <f>B24*C24</f>
        <v>11929.89</v>
      </c>
    </row>
    <row r="25" spans="1:6">
      <c r="A25" s="4" t="s">
        <v>9</v>
      </c>
      <c r="B25" s="4">
        <v>4</v>
      </c>
      <c r="C25" s="8">
        <v>23859.79</v>
      </c>
      <c r="D25" s="8">
        <f>B25*C25</f>
        <v>95439.16</v>
      </c>
    </row>
    <row r="26" spans="1:6">
      <c r="A26" s="5" t="s">
        <v>1</v>
      </c>
      <c r="B26" s="5">
        <v>3</v>
      </c>
      <c r="C26" s="9">
        <v>11929.89</v>
      </c>
      <c r="D26" s="9">
        <f>B26*C26</f>
        <v>35789.67</v>
      </c>
    </row>
    <row r="27" spans="1:6" ht="15">
      <c r="A27" s="4"/>
      <c r="B27" s="4">
        <f>SUM(B23:B26)</f>
        <v>9</v>
      </c>
      <c r="C27" s="8"/>
      <c r="D27" s="14">
        <f>SUM(D23:D26)</f>
        <v>167018.51</v>
      </c>
      <c r="F27" s="13">
        <f>D27+D20+D11</f>
        <v>536845.22</v>
      </c>
    </row>
    <row r="29" spans="1:6">
      <c r="A29" s="2" t="s">
        <v>10</v>
      </c>
      <c r="B29" s="2"/>
      <c r="C29" s="2"/>
      <c r="D29" s="2"/>
    </row>
    <row r="30" spans="1:6">
      <c r="A30" s="2"/>
      <c r="B30" s="2"/>
      <c r="C30" s="2"/>
      <c r="D30" s="2"/>
    </row>
    <row r="31" spans="1:6" ht="15">
      <c r="A31" s="2"/>
      <c r="B31" s="5">
        <f>B26+B24+B18+B16+B9</f>
        <v>11</v>
      </c>
      <c r="C31" s="9">
        <v>11929.89</v>
      </c>
      <c r="D31" s="15">
        <f>B31*C31</f>
        <v>131228.78999999998</v>
      </c>
      <c r="F31" s="3"/>
    </row>
    <row r="32" spans="1:6">
      <c r="C32" s="3"/>
      <c r="D32" s="3"/>
    </row>
    <row r="33" spans="1:4" ht="15.75" customHeight="1">
      <c r="C33" s="3"/>
      <c r="D33" s="3"/>
    </row>
    <row r="34" spans="1:4">
      <c r="A34" s="17" t="s">
        <v>11</v>
      </c>
      <c r="B34" s="17"/>
      <c r="C34" s="18"/>
      <c r="D34" s="18"/>
    </row>
    <row r="35" spans="1:4">
      <c r="A35" s="17"/>
      <c r="B35" s="17"/>
      <c r="C35" s="18"/>
      <c r="D35" s="18"/>
    </row>
    <row r="36" spans="1:4" ht="15">
      <c r="A36" s="17"/>
      <c r="B36" s="10">
        <f>B25+B23+B19+B17+B15+B10+B8</f>
        <v>17</v>
      </c>
      <c r="C36" s="11">
        <v>23859.79</v>
      </c>
      <c r="D36" s="19">
        <f>B36*C36</f>
        <v>405616.43</v>
      </c>
    </row>
    <row r="39" spans="1:4" ht="29.25">
      <c r="A39" s="12" t="s">
        <v>12</v>
      </c>
      <c r="B39" s="13">
        <f>D36+D31</f>
        <v>536845.22</v>
      </c>
    </row>
  </sheetData>
  <mergeCells count="4">
    <mergeCell ref="A4:A5"/>
    <mergeCell ref="F4:F5"/>
    <mergeCell ref="B5:D5"/>
    <mergeCell ref="G5:K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9"/>
  <sheetViews>
    <sheetView zoomScale="85" zoomScaleNormal="85" workbookViewId="0">
      <selection activeCell="F14" sqref="F14"/>
    </sheetView>
  </sheetViews>
  <sheetFormatPr defaultRowHeight="14.25"/>
  <cols>
    <col min="1" max="1" width="11.5" customWidth="1"/>
    <col min="2" max="2" width="15.5" customWidth="1"/>
    <col min="3" max="3" width="12.125" customWidth="1"/>
    <col min="4" max="4" width="13.875" customWidth="1"/>
    <col min="6" max="6" width="12.25" customWidth="1"/>
  </cols>
  <sheetData>
    <row r="2" spans="1:11">
      <c r="B2" s="16" t="s">
        <v>23</v>
      </c>
      <c r="C2" s="16"/>
      <c r="D2" s="16"/>
      <c r="E2" s="16"/>
      <c r="F2" s="16"/>
    </row>
    <row r="4" spans="1:11">
      <c r="A4" s="44">
        <v>19398.2</v>
      </c>
      <c r="B4" s="10" t="s">
        <v>15</v>
      </c>
      <c r="C4" s="10"/>
      <c r="D4" s="10"/>
      <c r="F4" s="45">
        <v>9699.1</v>
      </c>
      <c r="G4" s="5" t="s">
        <v>16</v>
      </c>
      <c r="H4" s="5"/>
      <c r="I4" s="5"/>
      <c r="J4" s="5"/>
      <c r="K4" s="5"/>
    </row>
    <row r="5" spans="1:11">
      <c r="A5" s="44"/>
      <c r="B5" s="46" t="s">
        <v>5</v>
      </c>
      <c r="C5" s="46"/>
      <c r="D5" s="46"/>
      <c r="F5" s="45"/>
      <c r="G5" s="47" t="s">
        <v>4</v>
      </c>
      <c r="H5" s="48"/>
      <c r="I5" s="48"/>
      <c r="J5" s="48"/>
      <c r="K5" s="49"/>
    </row>
    <row r="6" spans="1:11">
      <c r="A6" s="1"/>
      <c r="F6" s="1"/>
    </row>
    <row r="7" spans="1:11" ht="28.5">
      <c r="A7" s="6">
        <v>2018</v>
      </c>
      <c r="B7" s="7" t="s">
        <v>3</v>
      </c>
      <c r="C7" s="7" t="s">
        <v>6</v>
      </c>
      <c r="D7" s="4"/>
    </row>
    <row r="8" spans="1:11">
      <c r="A8" s="10" t="s">
        <v>0</v>
      </c>
      <c r="B8" s="10">
        <v>1</v>
      </c>
      <c r="C8" s="11">
        <v>19398.2</v>
      </c>
      <c r="D8" s="11">
        <f>B8*C8</f>
        <v>19398.2</v>
      </c>
    </row>
    <row r="9" spans="1:11">
      <c r="A9" s="5" t="s">
        <v>1</v>
      </c>
      <c r="B9" s="5">
        <v>3</v>
      </c>
      <c r="C9" s="9">
        <v>9699.1</v>
      </c>
      <c r="D9" s="9">
        <f>B9*C9</f>
        <v>29097.300000000003</v>
      </c>
    </row>
    <row r="10" spans="1:11">
      <c r="A10" s="10" t="s">
        <v>2</v>
      </c>
      <c r="B10" s="10">
        <v>3</v>
      </c>
      <c r="C10" s="11">
        <v>19398.2</v>
      </c>
      <c r="D10" s="11">
        <f>B10*C10</f>
        <v>58194.600000000006</v>
      </c>
    </row>
    <row r="11" spans="1:11" ht="15">
      <c r="A11" s="4"/>
      <c r="B11" s="4">
        <f>SUM(B8:B10)</f>
        <v>7</v>
      </c>
      <c r="C11" s="8"/>
      <c r="D11" s="14">
        <f>SUM(D8:D10)</f>
        <v>106690.1</v>
      </c>
    </row>
    <row r="14" spans="1:11" ht="28.5">
      <c r="A14" s="6">
        <v>2019</v>
      </c>
      <c r="B14" s="7" t="s">
        <v>3</v>
      </c>
      <c r="C14" s="7" t="s">
        <v>6</v>
      </c>
      <c r="D14" s="4"/>
    </row>
    <row r="15" spans="1:11">
      <c r="A15" s="10" t="s">
        <v>7</v>
      </c>
      <c r="B15" s="10">
        <v>1</v>
      </c>
      <c r="C15" s="11">
        <v>19398.2</v>
      </c>
      <c r="D15" s="11">
        <f>B15*C15</f>
        <v>19398.2</v>
      </c>
    </row>
    <row r="16" spans="1:11">
      <c r="A16" s="5" t="s">
        <v>8</v>
      </c>
      <c r="B16" s="5">
        <v>1</v>
      </c>
      <c r="C16" s="9">
        <v>9699.1</v>
      </c>
      <c r="D16" s="9">
        <f>B16*C16</f>
        <v>9699.1</v>
      </c>
    </row>
    <row r="17" spans="1:6">
      <c r="A17" s="10" t="s">
        <v>9</v>
      </c>
      <c r="B17" s="10">
        <v>4</v>
      </c>
      <c r="C17" s="11">
        <v>19398.2</v>
      </c>
      <c r="D17" s="11">
        <f>B17*C17</f>
        <v>77592.800000000003</v>
      </c>
    </row>
    <row r="18" spans="1:6">
      <c r="A18" s="5" t="s">
        <v>1</v>
      </c>
      <c r="B18" s="5">
        <v>3</v>
      </c>
      <c r="C18" s="9">
        <v>9699.1</v>
      </c>
      <c r="D18" s="9">
        <f>B18*C18</f>
        <v>29097.300000000003</v>
      </c>
    </row>
    <row r="19" spans="1:6">
      <c r="A19" s="10" t="s">
        <v>2</v>
      </c>
      <c r="B19" s="10">
        <v>3</v>
      </c>
      <c r="C19" s="11">
        <v>19398.2</v>
      </c>
      <c r="D19" s="11">
        <f>B19*C19</f>
        <v>58194.600000000006</v>
      </c>
    </row>
    <row r="20" spans="1:6" ht="15">
      <c r="A20" s="4"/>
      <c r="B20" s="4">
        <f>SUM(B15:B19)</f>
        <v>12</v>
      </c>
      <c r="C20" s="8"/>
      <c r="D20" s="14">
        <f>SUM(D15:D19)</f>
        <v>193982.00000000003</v>
      </c>
    </row>
    <row r="22" spans="1:6" ht="28.5">
      <c r="A22" s="6">
        <v>2020</v>
      </c>
      <c r="B22" s="7" t="s">
        <v>3</v>
      </c>
      <c r="C22" s="7" t="s">
        <v>6</v>
      </c>
      <c r="D22" s="4"/>
    </row>
    <row r="23" spans="1:6">
      <c r="A23" s="10" t="s">
        <v>7</v>
      </c>
      <c r="B23" s="10">
        <v>1</v>
      </c>
      <c r="C23" s="11">
        <v>19398.2</v>
      </c>
      <c r="D23" s="11">
        <f>B23*C23</f>
        <v>19398.2</v>
      </c>
    </row>
    <row r="24" spans="1:6">
      <c r="A24" s="5" t="s">
        <v>8</v>
      </c>
      <c r="B24" s="5">
        <v>1</v>
      </c>
      <c r="C24" s="9">
        <v>9699.1</v>
      </c>
      <c r="D24" s="9">
        <f>B24*C24</f>
        <v>9699.1</v>
      </c>
    </row>
    <row r="25" spans="1:6">
      <c r="A25" s="10" t="s">
        <v>9</v>
      </c>
      <c r="B25" s="10">
        <v>4</v>
      </c>
      <c r="C25" s="11">
        <v>19398.2</v>
      </c>
      <c r="D25" s="11">
        <f>B25*C25</f>
        <v>77592.800000000003</v>
      </c>
    </row>
    <row r="26" spans="1:6">
      <c r="A26" s="5" t="s">
        <v>1</v>
      </c>
      <c r="B26" s="5">
        <v>3</v>
      </c>
      <c r="C26" s="9">
        <v>9699.1</v>
      </c>
      <c r="D26" s="9">
        <f>B26*C26</f>
        <v>29097.300000000003</v>
      </c>
    </row>
    <row r="27" spans="1:6" ht="15">
      <c r="A27" s="4"/>
      <c r="B27" s="4">
        <f>SUM(B23:B26)</f>
        <v>9</v>
      </c>
      <c r="C27" s="8"/>
      <c r="D27" s="14">
        <f>SUM(D23:D26)</f>
        <v>135787.40000000002</v>
      </c>
      <c r="F27" s="13">
        <f>D27+D20+D11</f>
        <v>436459.5</v>
      </c>
    </row>
    <row r="29" spans="1:6">
      <c r="A29" s="2" t="s">
        <v>10</v>
      </c>
      <c r="B29" s="2"/>
      <c r="C29" s="2"/>
      <c r="D29" s="2"/>
    </row>
    <row r="30" spans="1:6">
      <c r="A30" s="2"/>
      <c r="B30" s="2"/>
      <c r="C30" s="2"/>
      <c r="D30" s="2"/>
    </row>
    <row r="31" spans="1:6" ht="15">
      <c r="A31" s="2"/>
      <c r="B31" s="5">
        <f>B26+B24+B18+B16+B9</f>
        <v>11</v>
      </c>
      <c r="C31" s="9">
        <v>9699.1</v>
      </c>
      <c r="D31" s="15">
        <f>B31*C31</f>
        <v>106690.1</v>
      </c>
      <c r="F31" s="3"/>
    </row>
    <row r="32" spans="1:6">
      <c r="C32" s="3"/>
      <c r="D32" s="3"/>
    </row>
    <row r="33" spans="1:4" ht="15.75" customHeight="1">
      <c r="C33" s="3"/>
      <c r="D33" s="3"/>
    </row>
    <row r="34" spans="1:4">
      <c r="A34" s="17" t="s">
        <v>11</v>
      </c>
      <c r="B34" s="17"/>
      <c r="C34" s="18"/>
      <c r="D34" s="18"/>
    </row>
    <row r="35" spans="1:4">
      <c r="A35" s="17"/>
      <c r="B35" s="17"/>
      <c r="C35" s="18"/>
      <c r="D35" s="18"/>
    </row>
    <row r="36" spans="1:4" ht="15">
      <c r="A36" s="17"/>
      <c r="B36" s="10">
        <f>B25+B23+B19+B17+B15+B10+B8</f>
        <v>17</v>
      </c>
      <c r="C36" s="11">
        <v>19398.2</v>
      </c>
      <c r="D36" s="19">
        <f>B36*C36</f>
        <v>329769.40000000002</v>
      </c>
    </row>
    <row r="39" spans="1:4" ht="29.25">
      <c r="A39" s="12" t="s">
        <v>12</v>
      </c>
      <c r="B39" s="13">
        <f>D36+D31</f>
        <v>436459.5</v>
      </c>
    </row>
  </sheetData>
  <mergeCells count="4">
    <mergeCell ref="A4:A5"/>
    <mergeCell ref="F4:F5"/>
    <mergeCell ref="B5:D5"/>
    <mergeCell ref="G5:K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"/>
  <sheetViews>
    <sheetView workbookViewId="0">
      <selection activeCell="E13" sqref="E13"/>
    </sheetView>
  </sheetViews>
  <sheetFormatPr defaultColWidth="9" defaultRowHeight="15"/>
  <cols>
    <col min="1" max="1" width="9.75" style="23" customWidth="1"/>
    <col min="2" max="3" width="12.5" style="23" customWidth="1"/>
    <col min="4" max="16384" width="9" style="23"/>
  </cols>
  <sheetData>
    <row r="1" spans="1:3" ht="30" customHeight="1">
      <c r="A1" s="20"/>
      <c r="B1" s="21" t="s">
        <v>17</v>
      </c>
      <c r="C1" s="22" t="s">
        <v>18</v>
      </c>
    </row>
    <row r="2" spans="1:3">
      <c r="A2" s="24" t="s">
        <v>19</v>
      </c>
      <c r="B2" s="25">
        <f>B3/1.23</f>
        <v>487804.87804878049</v>
      </c>
      <c r="C2" s="26">
        <f>C3/1.23</f>
        <v>731707.31707317079</v>
      </c>
    </row>
    <row r="3" spans="1:3">
      <c r="A3" s="27" t="s">
        <v>20</v>
      </c>
      <c r="B3" s="28">
        <v>600000</v>
      </c>
      <c r="C3" s="29">
        <v>900000</v>
      </c>
    </row>
    <row r="4" spans="1:3">
      <c r="A4" s="30" t="s">
        <v>21</v>
      </c>
      <c r="B4" s="31">
        <f>B2/4.2693</f>
        <v>114258.74922089814</v>
      </c>
      <c r="C4" s="32">
        <f>C2/4.2693</f>
        <v>171388.12383134724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D79"/>
  <sheetViews>
    <sheetView tabSelected="1" workbookViewId="0">
      <selection activeCell="B9" sqref="B9"/>
    </sheetView>
  </sheetViews>
  <sheetFormatPr defaultRowHeight="14.25"/>
  <cols>
    <col min="1" max="1" width="73.25" style="33" customWidth="1"/>
    <col min="2" max="2" width="22.75" style="33" customWidth="1"/>
    <col min="3" max="4" width="15.75" customWidth="1"/>
  </cols>
  <sheetData>
    <row r="2" spans="1:4">
      <c r="A2" s="33" t="s">
        <v>107</v>
      </c>
    </row>
    <row r="4" spans="1:4">
      <c r="A4" s="53" t="s">
        <v>110</v>
      </c>
      <c r="B4" s="54"/>
      <c r="C4" s="54"/>
      <c r="D4" s="55"/>
    </row>
    <row r="5" spans="1:4">
      <c r="A5" s="56" t="s">
        <v>24</v>
      </c>
      <c r="B5" s="58" t="s">
        <v>25</v>
      </c>
      <c r="C5" s="58" t="s">
        <v>26</v>
      </c>
      <c r="D5" s="35" t="s">
        <v>27</v>
      </c>
    </row>
    <row r="6" spans="1:4">
      <c r="A6" s="57"/>
      <c r="B6" s="59"/>
      <c r="C6" s="59"/>
      <c r="D6" s="35" t="s">
        <v>28</v>
      </c>
    </row>
    <row r="7" spans="1:4">
      <c r="A7" s="60" t="s">
        <v>67</v>
      </c>
      <c r="B7" s="61"/>
      <c r="C7" s="61"/>
      <c r="D7" s="62"/>
    </row>
    <row r="8" spans="1:4" s="34" customFormat="1" ht="14.25" customHeight="1">
      <c r="A8" s="36" t="s">
        <v>88</v>
      </c>
      <c r="B8" s="40" t="s">
        <v>109</v>
      </c>
      <c r="C8" s="37"/>
      <c r="D8" s="37"/>
    </row>
    <row r="9" spans="1:4" s="34" customFormat="1" ht="14.25" customHeight="1">
      <c r="A9" s="36" t="s">
        <v>90</v>
      </c>
      <c r="B9" s="66" t="s">
        <v>111</v>
      </c>
      <c r="C9" s="37"/>
      <c r="D9" s="37"/>
    </row>
    <row r="10" spans="1:4" s="34" customFormat="1" ht="14.25" customHeight="1">
      <c r="A10" s="37" t="s">
        <v>31</v>
      </c>
      <c r="B10" s="40" t="s">
        <v>30</v>
      </c>
      <c r="C10" s="37" t="s">
        <v>29</v>
      </c>
      <c r="D10" s="37" t="s">
        <v>32</v>
      </c>
    </row>
    <row r="11" spans="1:4" s="34" customFormat="1" ht="14.25" customHeight="1">
      <c r="A11" s="37" t="s">
        <v>33</v>
      </c>
      <c r="B11" s="40"/>
      <c r="C11" s="37" t="s">
        <v>29</v>
      </c>
      <c r="D11" s="37"/>
    </row>
    <row r="12" spans="1:4" s="34" customFormat="1" ht="14.25" customHeight="1">
      <c r="A12" s="37" t="s">
        <v>34</v>
      </c>
      <c r="B12" s="40" t="s">
        <v>29</v>
      </c>
      <c r="C12" s="37"/>
      <c r="D12" s="37"/>
    </row>
    <row r="13" spans="1:4" s="34" customFormat="1" ht="14.25" customHeight="1">
      <c r="A13" s="37" t="s">
        <v>35</v>
      </c>
      <c r="B13" s="40" t="s">
        <v>30</v>
      </c>
      <c r="C13" s="37"/>
      <c r="D13" s="37" t="s">
        <v>30</v>
      </c>
    </row>
    <row r="14" spans="1:4" s="34" customFormat="1" ht="14.25" customHeight="1">
      <c r="A14" s="37" t="s">
        <v>36</v>
      </c>
      <c r="B14" s="40" t="s">
        <v>37</v>
      </c>
      <c r="C14" s="37"/>
      <c r="D14" s="37" t="s">
        <v>30</v>
      </c>
    </row>
    <row r="15" spans="1:4" s="34" customFormat="1" ht="14.25" customHeight="1">
      <c r="A15" s="37" t="s">
        <v>38</v>
      </c>
      <c r="B15" s="40" t="s">
        <v>30</v>
      </c>
      <c r="C15" s="37"/>
      <c r="D15" s="37"/>
    </row>
    <row r="16" spans="1:4" s="34" customFormat="1" ht="14.25" customHeight="1">
      <c r="A16" s="37" t="s">
        <v>39</v>
      </c>
      <c r="B16" s="40" t="s">
        <v>40</v>
      </c>
      <c r="C16" s="37" t="s">
        <v>40</v>
      </c>
      <c r="D16" s="37" t="s">
        <v>40</v>
      </c>
    </row>
    <row r="17" spans="1:4" s="34" customFormat="1" ht="14.25" customHeight="1">
      <c r="A17" s="37" t="s">
        <v>73</v>
      </c>
      <c r="B17" s="40" t="s">
        <v>30</v>
      </c>
      <c r="C17" s="38"/>
      <c r="D17" s="38"/>
    </row>
    <row r="18" spans="1:4" s="34" customFormat="1" ht="14.25" customHeight="1">
      <c r="A18" s="36" t="s">
        <v>103</v>
      </c>
      <c r="B18" s="40" t="s">
        <v>40</v>
      </c>
      <c r="C18" s="39"/>
      <c r="D18" s="39"/>
    </row>
    <row r="19" spans="1:4" s="34" customFormat="1" ht="14.25" customHeight="1">
      <c r="A19" s="37" t="s">
        <v>41</v>
      </c>
      <c r="B19" s="40" t="s">
        <v>30</v>
      </c>
      <c r="C19" s="37"/>
      <c r="D19" s="37" t="s">
        <v>42</v>
      </c>
    </row>
    <row r="20" spans="1:4" s="34" customFormat="1" ht="14.25" customHeight="1">
      <c r="A20" s="37" t="s">
        <v>72</v>
      </c>
      <c r="B20" s="40" t="s">
        <v>43</v>
      </c>
      <c r="C20" s="37"/>
      <c r="D20" s="37"/>
    </row>
    <row r="21" spans="1:4" s="34" customFormat="1" ht="14.25" customHeight="1">
      <c r="A21" s="36" t="s">
        <v>91</v>
      </c>
      <c r="B21" s="43" t="s">
        <v>102</v>
      </c>
      <c r="C21" s="37" t="s">
        <v>29</v>
      </c>
      <c r="D21" s="37"/>
    </row>
    <row r="22" spans="1:4" s="34" customFormat="1" ht="14.25" customHeight="1">
      <c r="A22" s="37" t="s">
        <v>44</v>
      </c>
      <c r="B22" s="40"/>
      <c r="C22" s="37"/>
      <c r="D22" s="37" t="s">
        <v>42</v>
      </c>
    </row>
    <row r="23" spans="1:4" s="34" customFormat="1" ht="23.25" customHeight="1">
      <c r="A23" s="37" t="s">
        <v>74</v>
      </c>
      <c r="B23" s="40" t="s">
        <v>30</v>
      </c>
      <c r="C23" s="37" t="s">
        <v>45</v>
      </c>
      <c r="D23" s="37" t="s">
        <v>32</v>
      </c>
    </row>
    <row r="24" spans="1:4" s="34" customFormat="1" ht="14.25" customHeight="1">
      <c r="A24" s="63" t="s">
        <v>68</v>
      </c>
      <c r="B24" s="64"/>
      <c r="C24" s="64"/>
      <c r="D24" s="65"/>
    </row>
    <row r="25" spans="1:4" s="34" customFormat="1" ht="14.25" customHeight="1">
      <c r="A25" s="37" t="s">
        <v>46</v>
      </c>
      <c r="B25" s="40" t="s">
        <v>40</v>
      </c>
      <c r="C25" s="40"/>
      <c r="D25" s="37" t="s">
        <v>32</v>
      </c>
    </row>
    <row r="26" spans="1:4" s="34" customFormat="1" ht="14.25" customHeight="1">
      <c r="A26" s="37" t="s">
        <v>47</v>
      </c>
      <c r="B26" s="40" t="s">
        <v>40</v>
      </c>
      <c r="C26" s="40"/>
      <c r="D26" s="37" t="s">
        <v>32</v>
      </c>
    </row>
    <row r="27" spans="1:4" s="34" customFormat="1" ht="14.25" customHeight="1">
      <c r="A27" s="37" t="s">
        <v>48</v>
      </c>
      <c r="B27" s="40" t="s">
        <v>30</v>
      </c>
      <c r="C27" s="37" t="s">
        <v>42</v>
      </c>
      <c r="D27" s="40" t="s">
        <v>30</v>
      </c>
    </row>
    <row r="28" spans="1:4" s="34" customFormat="1" ht="14.25" customHeight="1">
      <c r="A28" s="37" t="s">
        <v>49</v>
      </c>
      <c r="B28" s="40" t="s">
        <v>40</v>
      </c>
      <c r="C28" s="40" t="s">
        <v>45</v>
      </c>
      <c r="D28" s="37" t="s">
        <v>32</v>
      </c>
    </row>
    <row r="29" spans="1:4" s="34" customFormat="1" ht="14.25" customHeight="1">
      <c r="A29" s="36" t="s">
        <v>106</v>
      </c>
      <c r="B29" s="40" t="s">
        <v>109</v>
      </c>
      <c r="C29" s="40"/>
      <c r="D29" s="37" t="s">
        <v>32</v>
      </c>
    </row>
    <row r="30" spans="1:4" s="34" customFormat="1" ht="14.25" customHeight="1">
      <c r="A30" s="41" t="s">
        <v>105</v>
      </c>
      <c r="B30" s="40" t="s">
        <v>37</v>
      </c>
      <c r="C30" s="40"/>
      <c r="D30" s="37"/>
    </row>
    <row r="31" spans="1:4" s="34" customFormat="1" ht="14.25" customHeight="1">
      <c r="A31" s="37" t="s">
        <v>36</v>
      </c>
      <c r="B31" s="40" t="s">
        <v>37</v>
      </c>
      <c r="C31" s="40"/>
      <c r="D31" s="40"/>
    </row>
    <row r="32" spans="1:4" s="34" customFormat="1" ht="14.25" customHeight="1">
      <c r="A32" s="37" t="s">
        <v>50</v>
      </c>
      <c r="B32" s="40" t="s">
        <v>43</v>
      </c>
      <c r="C32" s="40"/>
      <c r="D32" s="40"/>
    </row>
    <row r="33" spans="1:4" s="34" customFormat="1" ht="14.25" customHeight="1">
      <c r="A33" s="36" t="s">
        <v>89</v>
      </c>
      <c r="B33" s="40" t="s">
        <v>109</v>
      </c>
      <c r="C33" s="40"/>
      <c r="D33" s="40"/>
    </row>
    <row r="34" spans="1:4" s="34" customFormat="1" ht="14.25" customHeight="1">
      <c r="A34" s="63" t="s">
        <v>108</v>
      </c>
      <c r="B34" s="64"/>
      <c r="C34" s="64"/>
      <c r="D34" s="65"/>
    </row>
    <row r="35" spans="1:4" s="34" customFormat="1" ht="14.25" customHeight="1">
      <c r="A35" s="36" t="s">
        <v>92</v>
      </c>
      <c r="B35" s="40" t="s">
        <v>109</v>
      </c>
      <c r="C35" s="40" t="s">
        <v>29</v>
      </c>
      <c r="D35" s="40" t="s">
        <v>40</v>
      </c>
    </row>
    <row r="36" spans="1:4" s="34" customFormat="1" ht="14.25" customHeight="1">
      <c r="A36" s="36" t="s">
        <v>94</v>
      </c>
      <c r="B36" s="40" t="s">
        <v>109</v>
      </c>
      <c r="C36" s="40"/>
      <c r="D36" s="37" t="s">
        <v>32</v>
      </c>
    </row>
    <row r="37" spans="1:4" s="34" customFormat="1" ht="14.25" customHeight="1">
      <c r="A37" s="37" t="s">
        <v>51</v>
      </c>
      <c r="B37" s="40" t="s">
        <v>29</v>
      </c>
      <c r="C37" s="40"/>
      <c r="D37" s="37" t="s">
        <v>32</v>
      </c>
    </row>
    <row r="38" spans="1:4" s="34" customFormat="1" ht="14.25" customHeight="1">
      <c r="A38" s="37" t="s">
        <v>52</v>
      </c>
      <c r="B38" s="40" t="s">
        <v>40</v>
      </c>
      <c r="C38" s="40"/>
      <c r="D38" s="37" t="s">
        <v>32</v>
      </c>
    </row>
    <row r="39" spans="1:4" s="34" customFormat="1" ht="14.25" customHeight="1">
      <c r="A39" s="37" t="s">
        <v>53</v>
      </c>
      <c r="B39" s="40" t="s">
        <v>30</v>
      </c>
      <c r="C39" s="40"/>
      <c r="D39" s="40" t="s">
        <v>42</v>
      </c>
    </row>
    <row r="40" spans="1:4" s="34" customFormat="1" ht="14.25" customHeight="1">
      <c r="A40" s="37" t="s">
        <v>75</v>
      </c>
      <c r="B40" s="40" t="s">
        <v>29</v>
      </c>
      <c r="C40" s="40"/>
      <c r="D40" s="37" t="s">
        <v>32</v>
      </c>
    </row>
    <row r="41" spans="1:4" s="34" customFormat="1" ht="14.25" customHeight="1">
      <c r="A41" s="37" t="s">
        <v>79</v>
      </c>
      <c r="B41" s="40" t="s">
        <v>30</v>
      </c>
      <c r="C41" s="40"/>
      <c r="D41" s="40" t="s">
        <v>42</v>
      </c>
    </row>
    <row r="42" spans="1:4" s="34" customFormat="1" ht="14.25" customHeight="1">
      <c r="A42" s="37" t="s">
        <v>38</v>
      </c>
      <c r="B42" s="40" t="s">
        <v>29</v>
      </c>
      <c r="C42" s="40"/>
      <c r="D42" s="37" t="s">
        <v>32</v>
      </c>
    </row>
    <row r="43" spans="1:4" s="34" customFormat="1" ht="14.25" customHeight="1">
      <c r="A43" s="37" t="s">
        <v>76</v>
      </c>
      <c r="B43" s="40" t="s">
        <v>30</v>
      </c>
      <c r="C43" s="40"/>
      <c r="D43" s="40" t="s">
        <v>42</v>
      </c>
    </row>
    <row r="44" spans="1:4" s="34" customFormat="1" ht="14.25" customHeight="1">
      <c r="A44" s="37" t="s">
        <v>77</v>
      </c>
      <c r="B44" s="40" t="s">
        <v>30</v>
      </c>
      <c r="C44" s="42"/>
      <c r="D44" s="42"/>
    </row>
    <row r="45" spans="1:4" s="34" customFormat="1" ht="14.25" customHeight="1">
      <c r="A45" s="37" t="s">
        <v>54</v>
      </c>
      <c r="B45" s="40" t="s">
        <v>40</v>
      </c>
      <c r="C45" s="40"/>
      <c r="D45" s="37" t="s">
        <v>32</v>
      </c>
    </row>
    <row r="46" spans="1:4" s="34" customFormat="1" ht="14.25" customHeight="1">
      <c r="A46" s="37" t="s">
        <v>50</v>
      </c>
      <c r="B46" s="40" t="s">
        <v>30</v>
      </c>
      <c r="C46" s="40"/>
      <c r="D46" s="40"/>
    </row>
    <row r="47" spans="1:4" s="34" customFormat="1" ht="14.25" customHeight="1">
      <c r="A47" s="37" t="s">
        <v>55</v>
      </c>
      <c r="B47" s="40" t="s">
        <v>29</v>
      </c>
      <c r="C47" s="40"/>
      <c r="D47" s="40" t="s">
        <v>30</v>
      </c>
    </row>
    <row r="48" spans="1:4" s="34" customFormat="1" ht="14.25" customHeight="1">
      <c r="A48" s="37" t="s">
        <v>78</v>
      </c>
      <c r="B48" s="40" t="s">
        <v>30</v>
      </c>
      <c r="C48" s="40" t="s">
        <v>42</v>
      </c>
      <c r="D48" s="40" t="s">
        <v>30</v>
      </c>
    </row>
    <row r="49" spans="1:4" s="34" customFormat="1" ht="14.25" customHeight="1">
      <c r="A49" s="36" t="s">
        <v>93</v>
      </c>
      <c r="B49" s="40" t="s">
        <v>109</v>
      </c>
      <c r="C49" s="40" t="s">
        <v>29</v>
      </c>
      <c r="D49" s="37" t="s">
        <v>32</v>
      </c>
    </row>
    <row r="50" spans="1:4" s="34" customFormat="1" ht="14.25" customHeight="1">
      <c r="A50" s="36" t="s">
        <v>95</v>
      </c>
      <c r="B50" s="40" t="s">
        <v>109</v>
      </c>
      <c r="C50" s="40"/>
      <c r="D50" s="40" t="s">
        <v>30</v>
      </c>
    </row>
    <row r="51" spans="1:4" s="34" customFormat="1" ht="14.25" customHeight="1">
      <c r="A51" s="37" t="s">
        <v>56</v>
      </c>
      <c r="B51" s="40" t="s">
        <v>29</v>
      </c>
      <c r="C51" s="40" t="s">
        <v>29</v>
      </c>
      <c r="D51" s="37" t="s">
        <v>32</v>
      </c>
    </row>
    <row r="52" spans="1:4" s="34" customFormat="1" ht="14.25" customHeight="1">
      <c r="A52" s="63" t="s">
        <v>69</v>
      </c>
      <c r="B52" s="64"/>
      <c r="C52" s="64"/>
      <c r="D52" s="65"/>
    </row>
    <row r="53" spans="1:4" s="34" customFormat="1" ht="14.25" customHeight="1">
      <c r="A53" s="36" t="s">
        <v>99</v>
      </c>
      <c r="B53" s="40" t="s">
        <v>109</v>
      </c>
      <c r="C53" s="40"/>
      <c r="D53" s="40"/>
    </row>
    <row r="54" spans="1:4" s="34" customFormat="1" ht="14.25" customHeight="1">
      <c r="A54" s="37" t="s">
        <v>57</v>
      </c>
      <c r="B54" s="40" t="s">
        <v>29</v>
      </c>
      <c r="C54" s="40"/>
      <c r="D54" s="40"/>
    </row>
    <row r="55" spans="1:4" s="34" customFormat="1" ht="14.25" customHeight="1">
      <c r="A55" s="36" t="s">
        <v>96</v>
      </c>
      <c r="B55" s="40" t="s">
        <v>109</v>
      </c>
      <c r="C55" s="40"/>
      <c r="D55" s="40"/>
    </row>
    <row r="56" spans="1:4" s="34" customFormat="1" ht="14.25" customHeight="1">
      <c r="A56" s="37" t="s">
        <v>58</v>
      </c>
      <c r="B56" s="40"/>
      <c r="C56" s="40"/>
      <c r="D56" s="40" t="s">
        <v>59</v>
      </c>
    </row>
    <row r="57" spans="1:4" s="34" customFormat="1" ht="14.25" customHeight="1">
      <c r="A57" s="37" t="s">
        <v>60</v>
      </c>
      <c r="B57" s="40"/>
      <c r="C57" s="40"/>
      <c r="D57" s="40" t="s">
        <v>42</v>
      </c>
    </row>
    <row r="58" spans="1:4" s="34" customFormat="1" ht="14.25" customHeight="1">
      <c r="A58" s="36" t="s">
        <v>104</v>
      </c>
      <c r="B58" s="40" t="s">
        <v>109</v>
      </c>
      <c r="C58" s="40"/>
      <c r="D58" s="40"/>
    </row>
    <row r="59" spans="1:4" s="34" customFormat="1" ht="14.25" customHeight="1">
      <c r="A59" s="37" t="s">
        <v>80</v>
      </c>
      <c r="B59" s="40" t="s">
        <v>30</v>
      </c>
      <c r="C59" s="40"/>
      <c r="D59" s="40"/>
    </row>
    <row r="60" spans="1:4" s="34" customFormat="1" ht="14.25" customHeight="1">
      <c r="A60" s="36" t="s">
        <v>97</v>
      </c>
      <c r="B60" s="40" t="s">
        <v>30</v>
      </c>
      <c r="C60" s="40"/>
      <c r="D60" s="37"/>
    </row>
    <row r="61" spans="1:4" s="34" customFormat="1" ht="14.25" customHeight="1">
      <c r="A61" s="37" t="s">
        <v>81</v>
      </c>
      <c r="B61" s="40" t="s">
        <v>30</v>
      </c>
      <c r="C61" s="40"/>
      <c r="D61" s="40"/>
    </row>
    <row r="62" spans="1:4" s="34" customFormat="1" ht="14.25" customHeight="1">
      <c r="A62" s="37" t="s">
        <v>82</v>
      </c>
      <c r="B62" s="40" t="s">
        <v>37</v>
      </c>
      <c r="C62" s="40"/>
      <c r="D62" s="40"/>
    </row>
    <row r="63" spans="1:4" s="34" customFormat="1" ht="14.25" customHeight="1">
      <c r="A63" s="37" t="s">
        <v>83</v>
      </c>
      <c r="B63" s="40" t="s">
        <v>30</v>
      </c>
      <c r="C63" s="40"/>
      <c r="D63" s="40"/>
    </row>
    <row r="64" spans="1:4" s="34" customFormat="1" ht="14.25" customHeight="1">
      <c r="A64" s="36" t="s">
        <v>98</v>
      </c>
      <c r="B64" s="40" t="s">
        <v>30</v>
      </c>
      <c r="C64" s="40"/>
      <c r="D64" s="40"/>
    </row>
    <row r="65" spans="1:4" s="34" customFormat="1" ht="14.25" customHeight="1">
      <c r="A65" s="37" t="s">
        <v>84</v>
      </c>
      <c r="B65" s="40" t="s">
        <v>29</v>
      </c>
      <c r="C65" s="40"/>
      <c r="D65" s="40"/>
    </row>
    <row r="66" spans="1:4" s="34" customFormat="1" ht="14.25" customHeight="1">
      <c r="A66" s="37" t="s">
        <v>85</v>
      </c>
      <c r="B66" s="40" t="s">
        <v>59</v>
      </c>
      <c r="C66" s="40"/>
      <c r="D66" s="40"/>
    </row>
    <row r="67" spans="1:4" s="34" customFormat="1" ht="14.25" customHeight="1">
      <c r="A67" s="37" t="s">
        <v>50</v>
      </c>
      <c r="B67" s="40" t="s">
        <v>43</v>
      </c>
      <c r="C67" s="40"/>
      <c r="D67" s="40"/>
    </row>
    <row r="68" spans="1:4" s="34" customFormat="1" ht="14.25" customHeight="1">
      <c r="A68" s="37" t="s">
        <v>61</v>
      </c>
      <c r="B68" s="40" t="s">
        <v>62</v>
      </c>
      <c r="C68" s="40"/>
      <c r="D68" s="40"/>
    </row>
    <row r="69" spans="1:4" s="34" customFormat="1" ht="14.25" customHeight="1">
      <c r="A69" s="63" t="s">
        <v>70</v>
      </c>
      <c r="B69" s="64"/>
      <c r="C69" s="64"/>
      <c r="D69" s="65"/>
    </row>
    <row r="70" spans="1:4" s="34" customFormat="1" ht="14.25" customHeight="1">
      <c r="A70" s="37" t="s">
        <v>86</v>
      </c>
      <c r="B70" s="40" t="s">
        <v>30</v>
      </c>
      <c r="C70" s="40" t="s">
        <v>42</v>
      </c>
      <c r="D70" s="40" t="s">
        <v>30</v>
      </c>
    </row>
    <row r="71" spans="1:4" s="34" customFormat="1" ht="14.25" customHeight="1">
      <c r="A71" s="37" t="s">
        <v>63</v>
      </c>
      <c r="B71" s="40" t="s">
        <v>30</v>
      </c>
      <c r="C71" s="40" t="s">
        <v>42</v>
      </c>
      <c r="D71" s="40" t="s">
        <v>30</v>
      </c>
    </row>
    <row r="72" spans="1:4" s="34" customFormat="1" ht="14.25" customHeight="1">
      <c r="A72" s="37" t="s">
        <v>50</v>
      </c>
      <c r="B72" s="40" t="s">
        <v>43</v>
      </c>
      <c r="C72" s="40"/>
      <c r="D72" s="40"/>
    </row>
    <row r="73" spans="1:4" s="34" customFormat="1" ht="14.25" customHeight="1">
      <c r="A73" s="37" t="s">
        <v>64</v>
      </c>
      <c r="B73" s="40" t="s">
        <v>30</v>
      </c>
      <c r="C73" s="40" t="s">
        <v>42</v>
      </c>
      <c r="D73" s="40" t="s">
        <v>30</v>
      </c>
    </row>
    <row r="74" spans="1:4" s="34" customFormat="1" ht="14.25" customHeight="1">
      <c r="A74" s="63" t="s">
        <v>71</v>
      </c>
      <c r="B74" s="64"/>
      <c r="C74" s="64"/>
      <c r="D74" s="65"/>
    </row>
    <row r="75" spans="1:4" s="34" customFormat="1" ht="14.25" customHeight="1">
      <c r="A75" s="36" t="s">
        <v>100</v>
      </c>
      <c r="B75" s="40" t="s">
        <v>30</v>
      </c>
      <c r="C75" s="40"/>
      <c r="D75" s="40" t="s">
        <v>59</v>
      </c>
    </row>
    <row r="76" spans="1:4" s="34" customFormat="1" ht="14.25" customHeight="1">
      <c r="A76" s="37" t="s">
        <v>65</v>
      </c>
      <c r="B76" s="40"/>
      <c r="C76" s="40"/>
      <c r="D76" s="40" t="s">
        <v>42</v>
      </c>
    </row>
    <row r="77" spans="1:4" s="34" customFormat="1" ht="14.25" customHeight="1">
      <c r="A77" s="37" t="s">
        <v>87</v>
      </c>
      <c r="B77" s="40"/>
      <c r="C77" s="40"/>
      <c r="D77" s="40" t="s">
        <v>43</v>
      </c>
    </row>
    <row r="78" spans="1:4" s="34" customFormat="1" ht="14.25" customHeight="1">
      <c r="A78" s="37" t="s">
        <v>66</v>
      </c>
      <c r="B78" s="40"/>
      <c r="C78" s="40"/>
      <c r="D78" s="40" t="s">
        <v>59</v>
      </c>
    </row>
    <row r="79" spans="1:4" s="34" customFormat="1" ht="14.25" customHeight="1">
      <c r="A79" s="50" t="s">
        <v>101</v>
      </c>
      <c r="B79" s="51"/>
      <c r="C79" s="51"/>
      <c r="D79" s="52"/>
    </row>
  </sheetData>
  <mergeCells count="11">
    <mergeCell ref="A79:D79"/>
    <mergeCell ref="A4:D4"/>
    <mergeCell ref="A5:A6"/>
    <mergeCell ref="B5:B6"/>
    <mergeCell ref="C5:C6"/>
    <mergeCell ref="A7:D7"/>
    <mergeCell ref="A24:D24"/>
    <mergeCell ref="A34:D34"/>
    <mergeCell ref="A52:D52"/>
    <mergeCell ref="A69:D69"/>
    <mergeCell ref="A74:D74"/>
  </mergeCells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2</vt:i4>
      </vt:variant>
    </vt:vector>
  </HeadingPairs>
  <TitlesOfParts>
    <vt:vector size="8" baseType="lpstr">
      <vt:lpstr>18_20 wyliczenia brutto</vt:lpstr>
      <vt:lpstr>18_20 wyliczenia netto</vt:lpstr>
      <vt:lpstr>Arkusz2</vt:lpstr>
      <vt:lpstr>Arkusz3</vt:lpstr>
      <vt:lpstr>2020 sz.kwota</vt:lpstr>
      <vt:lpstr>wykaz prac tabelka</vt:lpstr>
      <vt:lpstr>'wykaz prac tabelka'!Obszar_wydruku</vt:lpstr>
      <vt:lpstr>'wykaz prac tabelka'!Tytuły_wydruku</vt:lpstr>
    </vt:vector>
  </TitlesOfParts>
  <Company>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Wojsznis</dc:creator>
  <cp:lastModifiedBy>beata</cp:lastModifiedBy>
  <cp:lastPrinted>2023-07-21T10:43:07Z</cp:lastPrinted>
  <dcterms:created xsi:type="dcterms:W3CDTF">2018-05-29T07:10:33Z</dcterms:created>
  <dcterms:modified xsi:type="dcterms:W3CDTF">2023-07-21T10:46:17Z</dcterms:modified>
</cp:coreProperties>
</file>