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https://d.docs.live.net/cdd358027d5a6016/Pulpit/RAWICZ GAZ UNIA/"/>
    </mc:Choice>
  </mc:AlternateContent>
  <xr:revisionPtr revIDLastSave="0" documentId="8_{AAC58D9E-2E89-4089-B32A-698115CB515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rkusz1" sheetId="1" r:id="rId1"/>
  </sheets>
  <definedNames>
    <definedName name="_xlnm._FilterDatabase" localSheetId="0" hidden="1">Arkusz1!$A$2:$K$21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1" l="1"/>
  <c r="H4" i="1" s="1"/>
  <c r="I4" i="1" s="1"/>
  <c r="F5" i="1"/>
  <c r="H5" i="1" s="1"/>
  <c r="I5" i="1" s="1"/>
  <c r="F6" i="1"/>
  <c r="H6" i="1" s="1"/>
  <c r="I6" i="1" s="1"/>
  <c r="F7" i="1"/>
  <c r="H7" i="1" s="1"/>
  <c r="I7" i="1" s="1"/>
  <c r="F8" i="1"/>
  <c r="H8" i="1" s="1"/>
  <c r="I8" i="1" s="1"/>
  <c r="F9" i="1"/>
  <c r="H9" i="1" s="1"/>
  <c r="I9" i="1" s="1"/>
  <c r="F10" i="1"/>
  <c r="H10" i="1" s="1"/>
  <c r="I10" i="1" s="1"/>
  <c r="F11" i="1"/>
  <c r="H11" i="1" s="1"/>
  <c r="I11" i="1" s="1"/>
  <c r="F12" i="1"/>
  <c r="H12" i="1" s="1"/>
  <c r="I12" i="1" s="1"/>
  <c r="F13" i="1"/>
  <c r="H13" i="1" s="1"/>
  <c r="I13" i="1" s="1"/>
  <c r="F14" i="1" l="1"/>
  <c r="D38" i="1" l="1"/>
  <c r="D39" i="1"/>
  <c r="F39" i="1" s="1"/>
  <c r="F33" i="1"/>
  <c r="H39" i="1" l="1"/>
  <c r="F20" i="1"/>
  <c r="F19" i="1"/>
  <c r="F21" i="1" l="1"/>
  <c r="H21" i="1" s="1"/>
  <c r="I21" i="1" s="1"/>
  <c r="I32" i="1" s="1"/>
  <c r="I39" i="1"/>
  <c r="F32" i="1"/>
  <c r="H19" i="1"/>
  <c r="I19" i="1" s="1"/>
  <c r="H20" i="1"/>
  <c r="I20" i="1" s="1"/>
  <c r="F31" i="1" l="1"/>
  <c r="F34" i="1" s="1"/>
  <c r="H14" i="1" l="1"/>
  <c r="I14" i="1" l="1"/>
  <c r="H31" i="1"/>
  <c r="F38" i="1" l="1"/>
  <c r="F40" i="1" s="1"/>
  <c r="F44" i="1" s="1"/>
  <c r="H26" i="1"/>
  <c r="I26" i="1" s="1"/>
  <c r="I31" i="1" l="1"/>
  <c r="H38" i="1"/>
  <c r="I38" i="1" l="1"/>
  <c r="I40" i="1" s="1"/>
  <c r="H40" i="1"/>
  <c r="H33" i="1"/>
  <c r="I33" i="1" l="1"/>
  <c r="I34" i="1" s="1"/>
  <c r="I44" i="1" s="1"/>
  <c r="H32" i="1" l="1"/>
  <c r="H34" i="1" l="1"/>
  <c r="H44" i="1" s="1"/>
</calcChain>
</file>

<file path=xl/sharedStrings.xml><?xml version="1.0" encoding="utf-8"?>
<sst xmlns="http://schemas.openxmlformats.org/spreadsheetml/2006/main" count="86" uniqueCount="58">
  <si>
    <t>Nazwa opłaty</t>
  </si>
  <si>
    <t>Stawka podatku VAT %</t>
  </si>
  <si>
    <t>Zamówienie podstawowe zł brutto</t>
  </si>
  <si>
    <t>Rozliczenie wg cen taryfowych/konkurencyjnych</t>
  </si>
  <si>
    <t>Podatek VAT zł</t>
  </si>
  <si>
    <t>Stawka jednostkowa  (dla J.M z kol.3) zł netto</t>
  </si>
  <si>
    <t>Wartość zamówienia podstawowego zł netto (kol. 3 x 4 x 5)</t>
  </si>
  <si>
    <t>Podatek VAT zł (kol. 5 x 23%)</t>
  </si>
  <si>
    <t>Zamówienie podstawowe zł brutto (kol. 5 +7)</t>
  </si>
  <si>
    <t xml:space="preserve">Ilość j.m.
</t>
  </si>
  <si>
    <t>Grupa taryfowa  oraz jednostka miary</t>
  </si>
  <si>
    <t xml:space="preserve">Ilość miesięcy </t>
  </si>
  <si>
    <t>Paliwo gazowe w podziale na płatnika podatku akcyzowego   oraz jednostka miary</t>
  </si>
  <si>
    <t>Wartość zamówienia podstawowego zł netto (kol. 3 x 4)</t>
  </si>
  <si>
    <t>2. Wyliczenie zakupu paliwa gazowego dla zamówienia podstawowego:</t>
  </si>
  <si>
    <t>Podatek VAT zł (kol. 1 x 23%)</t>
  </si>
  <si>
    <t>Zamówienie podstawowe zł brutto (kol. 1 +3)</t>
  </si>
  <si>
    <t xml:space="preserve">Wartość zamówienia podstawowego zł netto </t>
  </si>
  <si>
    <t xml:space="preserve">Podatek VAT zł </t>
  </si>
  <si>
    <t>Nazwa opłat</t>
  </si>
  <si>
    <t>Ilość kWh</t>
  </si>
  <si>
    <t>Cena jednostkowa dla zakupu paliwa gazowego zł</t>
  </si>
  <si>
    <t>Wartość zamówienia podstawowego zł netto</t>
  </si>
  <si>
    <t>Podsumowanie prawa opcji dla całego zamówienia:</t>
  </si>
  <si>
    <t>x</t>
  </si>
  <si>
    <t>1. zakup paliwa gazowego 10% od ilości (kWh) paliwa dla zamówienia podstawowego (tabela w pkt 2 powyżej):</t>
  </si>
  <si>
    <t>1. Wyliczenie opłaty handlowej dla zamówienia podstawowego:</t>
  </si>
  <si>
    <t>Podsumowanie wartości dla tabeli nr 1</t>
  </si>
  <si>
    <t>Podsumowanie wartości dla tabeli nr 2:</t>
  </si>
  <si>
    <t>3. Wyliczenie wartości usługi dystrybucji z uwzględnieniem wartości prawa opcji dla zakupu paliwa gazowego*:</t>
  </si>
  <si>
    <t>4. Podsumowanie wartości:</t>
  </si>
  <si>
    <t>Podsumowanie wartości dla tabeli nr 4:</t>
  </si>
  <si>
    <t>5 Wyliczenie prawa opcji (10% wartości zamówienia podstawowego wg ilości paliwa gazowego dla zakupu paliwa gazowego):</t>
  </si>
  <si>
    <t>Wyliczenie wartości dla tabeli nr 3:</t>
  </si>
  <si>
    <t>Wartość zamówienia  wyliczona przez Zamawiającego zł netto</t>
  </si>
  <si>
    <t>Zakup paliwa gazowego wraz z prawem opcji 10% oraz wartość usługi dystrybucji wyliczona przez Zamawiającego:</t>
  </si>
  <si>
    <t>Wartość zamówienia zł netto</t>
  </si>
  <si>
    <t>Zamówienie  zł brutto</t>
  </si>
  <si>
    <t>1. Opłata handlowa (przepisane sumy z tabeli nr 1 powyżej):</t>
  </si>
  <si>
    <t>2. Zakup paliwa gazowego (przepisane sumy z tabeli nr 2 powyżej):</t>
  </si>
  <si>
    <t>3. Usługa dystrybucji (przepisane kwoty z tabeli nr 3 powyżej):</t>
  </si>
  <si>
    <t>6. Podsumowanie wartości zamówienia podstawowego wraz z prawem opcji (przepisanie sumy z tabeli z pkt 4 i 5 powyżej):</t>
  </si>
  <si>
    <t>Kalkulator może być pomocniczo wykorzystany przez wykonawcę do wyliczenia wartości oferty, przy czym wyliczenia z kalkulatora nie stanowią podstawy do jakichkolwiek roszczeń wykonawcy w stosunku do zamawiającego i sam kalkulator nie stanowi załącznika do oferty.</t>
  </si>
  <si>
    <t>Wszystkie opłaty dystrybucyjne  wynikające z taryfy dystrybucyjnej PSG Sp. z o.o.</t>
  </si>
  <si>
    <t>*Zamawiający wyliczył wartość dystrybucji netto na podstawie taryfy PSG Sp. z o.o. oraz obowiązujących przepisów prawa. Wykonawca nie dokonuje zmiany wartości dystrybucji.</t>
  </si>
  <si>
    <t>konk.</t>
  </si>
  <si>
    <t>taryfa</t>
  </si>
  <si>
    <t>W-1.1 szt</t>
  </si>
  <si>
    <t>LW - 1.1. szt</t>
  </si>
  <si>
    <t>W-3.6 szt.</t>
  </si>
  <si>
    <t>LW-3.6 szt.</t>
  </si>
  <si>
    <t>LW-4 szt.</t>
  </si>
  <si>
    <t>LW-5.1 szt.</t>
  </si>
  <si>
    <t>LW-6.1 szt.</t>
  </si>
  <si>
    <t>Ilość paliwa gazowego (zwolniony z  podatku akcyzowego) kWh</t>
  </si>
  <si>
    <t>2. zakup paliwa gazowego 10% od ilości (kWh) paliwa dla zamówienia podstawowego (tabela w pkt 2 powyżej):</t>
  </si>
  <si>
    <t>W-5.1 szt</t>
  </si>
  <si>
    <t>konkurencyjne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</si>
</sst>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"/>
    <numFmt numFmtId="165" formatCode="#,##0.00000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Calibri Light"/>
      <family val="2"/>
      <charset val="238"/>
      <scheme val="major"/>
    </font>
    <font>
      <sz val="8"/>
      <name val="Calibri Light"/>
      <family val="2"/>
      <charset val="238"/>
      <scheme val="major"/>
    </font>
    <font>
      <b/>
      <sz val="8"/>
      <color theme="1"/>
      <name val="Calibri Light"/>
      <family val="2"/>
      <charset val="238"/>
      <scheme val="major"/>
    </font>
    <font>
      <sz val="8"/>
      <color rgb="FF000000"/>
      <name val="Calibri Light"/>
      <family val="2"/>
      <charset val="238"/>
      <scheme val="major"/>
    </font>
    <font>
      <b/>
      <sz val="8"/>
      <name val="Calibri Light"/>
      <family val="2"/>
      <charset val="238"/>
      <scheme val="major"/>
    </font>
    <font>
      <sz val="9"/>
      <color theme="1"/>
      <name val="Calibri Light"/>
      <family val="2"/>
      <charset val="238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4" fontId="1" fillId="0" borderId="0" xfId="0" applyNumberFormat="1" applyFont="1" applyAlignment="1">
      <alignment vertical="center" wrapText="1"/>
    </xf>
    <xf numFmtId="4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left" vertical="center" wrapText="1"/>
    </xf>
    <xf numFmtId="3" fontId="1" fillId="0" borderId="0" xfId="0" applyNumberFormat="1" applyFont="1" applyAlignment="1">
      <alignment horizontal="left" vertical="center" wrapText="1"/>
    </xf>
    <xf numFmtId="164" fontId="1" fillId="0" borderId="0" xfId="0" applyNumberFormat="1" applyFont="1" applyAlignment="1">
      <alignment horizontal="left" vertical="center" wrapText="1"/>
    </xf>
    <xf numFmtId="4" fontId="1" fillId="0" borderId="0" xfId="0" applyNumberFormat="1" applyFont="1" applyAlignment="1">
      <alignment horizontal="right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 applyProtection="1">
      <alignment horizontal="left" vertical="center"/>
      <protection locked="0"/>
    </xf>
    <xf numFmtId="4" fontId="1" fillId="0" borderId="1" xfId="0" applyNumberFormat="1" applyFont="1" applyBorder="1" applyAlignment="1">
      <alignment horizontal="righ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3" fillId="0" borderId="0" xfId="0" applyNumberFormat="1" applyFont="1" applyAlignment="1">
      <alignment horizontal="left" vertical="center" wrapText="1"/>
    </xf>
    <xf numFmtId="0" fontId="5" fillId="0" borderId="0" xfId="0" applyFont="1" applyAlignment="1" applyProtection="1">
      <alignment horizontal="left" vertical="center"/>
      <protection locked="0"/>
    </xf>
    <xf numFmtId="4" fontId="3" fillId="0" borderId="0" xfId="0" applyNumberFormat="1" applyFont="1" applyAlignment="1">
      <alignment horizontal="right" vertical="center" wrapText="1"/>
    </xf>
    <xf numFmtId="0" fontId="2" fillId="0" borderId="0" xfId="0" applyFont="1" applyAlignment="1" applyProtection="1">
      <alignment horizontal="left" vertical="center" wrapText="1"/>
      <protection locked="0"/>
    </xf>
    <xf numFmtId="3" fontId="2" fillId="0" borderId="0" xfId="0" applyNumberFormat="1" applyFont="1" applyAlignment="1">
      <alignment horizontal="right" vertical="center"/>
    </xf>
    <xf numFmtId="3" fontId="4" fillId="0" borderId="1" xfId="0" applyNumberFormat="1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3" fontId="4" fillId="0" borderId="1" xfId="0" applyNumberFormat="1" applyFont="1" applyBorder="1" applyAlignment="1" applyProtection="1">
      <alignment horizontal="right" vertical="center"/>
      <protection locked="0"/>
    </xf>
    <xf numFmtId="4" fontId="2" fillId="0" borderId="1" xfId="0" applyNumberFormat="1" applyFont="1" applyBorder="1" applyAlignment="1">
      <alignment vertical="center"/>
    </xf>
    <xf numFmtId="4" fontId="5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4" fontId="5" fillId="0" borderId="0" xfId="0" applyNumberFormat="1" applyFont="1" applyAlignment="1">
      <alignment vertical="center"/>
    </xf>
    <xf numFmtId="3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2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 applyProtection="1">
      <alignment horizontal="left" vertical="center" wrapText="1"/>
      <protection locked="0"/>
    </xf>
    <xf numFmtId="3" fontId="2" fillId="0" borderId="1" xfId="0" applyNumberFormat="1" applyFont="1" applyBorder="1" applyAlignment="1">
      <alignment horizontal="right" vertical="center"/>
    </xf>
    <xf numFmtId="4" fontId="2" fillId="0" borderId="1" xfId="0" applyNumberFormat="1" applyFont="1" applyBorder="1" applyAlignment="1">
      <alignment vertical="center" wrapText="1"/>
    </xf>
    <xf numFmtId="4" fontId="2" fillId="0" borderId="1" xfId="0" applyNumberFormat="1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right" vertical="center"/>
    </xf>
    <xf numFmtId="4" fontId="6" fillId="0" borderId="0" xfId="0" applyNumberFormat="1" applyFont="1" applyAlignment="1">
      <alignment horizontal="center" vertical="center" wrapText="1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4" fontId="3" fillId="0" borderId="5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left" vertical="center" wrapText="1"/>
    </xf>
    <xf numFmtId="4" fontId="3" fillId="0" borderId="3" xfId="0" applyNumberFormat="1" applyFont="1" applyBorder="1" applyAlignment="1">
      <alignment horizontal="left" vertical="center" wrapText="1"/>
    </xf>
    <xf numFmtId="4" fontId="3" fillId="0" borderId="4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3" fillId="0" borderId="9" xfId="0" applyNumberFormat="1" applyFont="1" applyBorder="1" applyAlignment="1">
      <alignment horizontal="left" vertical="center" wrapText="1"/>
    </xf>
    <xf numFmtId="4" fontId="3" fillId="0" borderId="10" xfId="0" applyNumberFormat="1" applyFont="1" applyBorder="1" applyAlignment="1">
      <alignment horizontal="left" vertical="center" wrapText="1"/>
    </xf>
    <xf numFmtId="4" fontId="1" fillId="0" borderId="0" xfId="0" applyNumberFormat="1" applyFont="1" applyAlignment="1">
      <alignment horizontal="left" vertical="center" wrapText="1"/>
    </xf>
    <xf numFmtId="3" fontId="4" fillId="0" borderId="2" xfId="0" applyNumberFormat="1" applyFont="1" applyBorder="1" applyAlignment="1" applyProtection="1">
      <alignment horizontal="right" vertical="center"/>
      <protection locked="0"/>
    </xf>
    <xf numFmtId="3" fontId="4" fillId="0" borderId="4" xfId="0" applyNumberFormat="1" applyFont="1" applyBorder="1" applyAlignment="1" applyProtection="1">
      <alignment horizontal="right" vertic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left" vertical="center" wrapText="1"/>
    </xf>
    <xf numFmtId="165" fontId="1" fillId="2" borderId="1" xfId="0" applyNumberFormat="1" applyFont="1" applyFill="1" applyBorder="1" applyAlignment="1">
      <alignment vertical="center" wrapText="1"/>
    </xf>
    <xf numFmtId="165" fontId="1" fillId="2" borderId="1" xfId="0" applyNumberFormat="1" applyFont="1" applyFill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6"/>
  <sheetViews>
    <sheetView tabSelected="1" topLeftCell="A24" workbookViewId="0">
      <selection activeCell="O37" sqref="O37"/>
    </sheetView>
  </sheetViews>
  <sheetFormatPr defaultRowHeight="10.199999999999999" x14ac:dyDescent="0.3"/>
  <cols>
    <col min="1" max="1" width="33.33203125" style="1" customWidth="1"/>
    <col min="2" max="2" width="11.21875" style="2" customWidth="1"/>
    <col min="3" max="3" width="13.88671875" style="3" customWidth="1"/>
    <col min="4" max="4" width="16" style="3" customWidth="1"/>
    <col min="5" max="5" width="9.6640625" style="4" customWidth="1"/>
    <col min="6" max="6" width="12.88671875" style="4" customWidth="1"/>
    <col min="7" max="7" width="11.21875" style="5" customWidth="1"/>
    <col min="8" max="8" width="10.77734375" style="3" customWidth="1"/>
    <col min="9" max="9" width="10.44140625" style="3" customWidth="1"/>
    <col min="10" max="10" width="9.44140625" style="3" customWidth="1"/>
    <col min="11" max="11" width="10.33203125" style="3" customWidth="1"/>
    <col min="12" max="16384" width="8.88671875" style="3"/>
  </cols>
  <sheetData>
    <row r="1" spans="1:11" ht="13.8" customHeight="1" x14ac:dyDescent="0.3">
      <c r="A1" s="54" t="s">
        <v>26</v>
      </c>
      <c r="B1" s="54"/>
      <c r="C1" s="54"/>
      <c r="D1" s="54"/>
      <c r="E1" s="54"/>
      <c r="F1" s="54"/>
      <c r="G1" s="54"/>
      <c r="H1" s="54"/>
      <c r="I1" s="54"/>
      <c r="J1" s="6"/>
      <c r="K1" s="6"/>
    </row>
    <row r="2" spans="1:11" ht="40.799999999999997" x14ac:dyDescent="0.3">
      <c r="A2" s="7" t="s">
        <v>10</v>
      </c>
      <c r="B2" s="7" t="s">
        <v>3</v>
      </c>
      <c r="C2" s="7" t="s">
        <v>9</v>
      </c>
      <c r="D2" s="7" t="s">
        <v>11</v>
      </c>
      <c r="E2" s="7" t="s">
        <v>5</v>
      </c>
      <c r="F2" s="8" t="s">
        <v>6</v>
      </c>
      <c r="G2" s="7" t="s">
        <v>1</v>
      </c>
      <c r="H2" s="7" t="s">
        <v>7</v>
      </c>
      <c r="I2" s="7" t="s">
        <v>8</v>
      </c>
    </row>
    <row r="3" spans="1:11" s="10" customFormat="1" x14ac:dyDescent="0.3">
      <c r="A3" s="9">
        <v>1</v>
      </c>
      <c r="B3" s="9">
        <v>2</v>
      </c>
      <c r="C3" s="9">
        <v>3</v>
      </c>
      <c r="D3" s="9"/>
      <c r="E3" s="9">
        <v>4</v>
      </c>
      <c r="F3" s="9">
        <v>5</v>
      </c>
      <c r="G3" s="9">
        <v>6</v>
      </c>
      <c r="H3" s="9">
        <v>7</v>
      </c>
      <c r="I3" s="9">
        <v>8</v>
      </c>
    </row>
    <row r="4" spans="1:11" s="10" customFormat="1" x14ac:dyDescent="0.3">
      <c r="A4" s="11" t="s">
        <v>48</v>
      </c>
      <c r="B4" s="34" t="s">
        <v>46</v>
      </c>
      <c r="C4" s="35">
        <v>5</v>
      </c>
      <c r="D4" s="35">
        <v>12</v>
      </c>
      <c r="E4" s="36"/>
      <c r="F4" s="36">
        <f>ROUND(C4*D4*E4,2)</f>
        <v>0</v>
      </c>
      <c r="G4" s="36">
        <v>23</v>
      </c>
      <c r="H4" s="35">
        <f>ROUND(F4*0.23,2)</f>
        <v>0</v>
      </c>
      <c r="I4" s="36">
        <f>F4+H4</f>
        <v>0</v>
      </c>
    </row>
    <row r="5" spans="1:11" x14ac:dyDescent="0.3">
      <c r="A5" s="11" t="s">
        <v>50</v>
      </c>
      <c r="B5" s="37" t="s">
        <v>46</v>
      </c>
      <c r="C5" s="38">
        <v>2</v>
      </c>
      <c r="D5" s="38">
        <v>12</v>
      </c>
      <c r="E5" s="39"/>
      <c r="F5" s="36">
        <f t="shared" ref="F5:F13" si="0">ROUND(C5*D5*E5,2)</f>
        <v>0</v>
      </c>
      <c r="G5" s="40">
        <v>23</v>
      </c>
      <c r="H5" s="40">
        <f t="shared" ref="H5:H13" si="1">ROUND(F5*0.23,2)</f>
        <v>0</v>
      </c>
      <c r="I5" s="40">
        <f t="shared" ref="I5:I13" si="2">F5+H5</f>
        <v>0</v>
      </c>
    </row>
    <row r="6" spans="1:11" x14ac:dyDescent="0.3">
      <c r="A6" s="11" t="s">
        <v>51</v>
      </c>
      <c r="B6" s="37" t="s">
        <v>46</v>
      </c>
      <c r="C6" s="38">
        <v>1</v>
      </c>
      <c r="D6" s="38">
        <v>12</v>
      </c>
      <c r="E6" s="39"/>
      <c r="F6" s="36">
        <f t="shared" si="0"/>
        <v>0</v>
      </c>
      <c r="G6" s="40">
        <v>23</v>
      </c>
      <c r="H6" s="40">
        <f t="shared" si="1"/>
        <v>0</v>
      </c>
      <c r="I6" s="40">
        <f t="shared" si="2"/>
        <v>0</v>
      </c>
    </row>
    <row r="7" spans="1:11" x14ac:dyDescent="0.3">
      <c r="A7" s="11" t="s">
        <v>52</v>
      </c>
      <c r="B7" s="37" t="s">
        <v>46</v>
      </c>
      <c r="C7" s="38">
        <v>6</v>
      </c>
      <c r="D7" s="38">
        <v>12</v>
      </c>
      <c r="E7" s="39"/>
      <c r="F7" s="36">
        <f t="shared" si="0"/>
        <v>0</v>
      </c>
      <c r="G7" s="40">
        <v>23</v>
      </c>
      <c r="H7" s="40">
        <f t="shared" si="1"/>
        <v>0</v>
      </c>
      <c r="I7" s="40">
        <f t="shared" si="2"/>
        <v>0</v>
      </c>
    </row>
    <row r="8" spans="1:11" x14ac:dyDescent="0.3">
      <c r="A8" s="11" t="s">
        <v>53</v>
      </c>
      <c r="B8" s="37" t="s">
        <v>46</v>
      </c>
      <c r="C8" s="38">
        <v>1</v>
      </c>
      <c r="D8" s="38">
        <v>18</v>
      </c>
      <c r="E8" s="39"/>
      <c r="F8" s="36">
        <f t="shared" si="0"/>
        <v>0</v>
      </c>
      <c r="G8" s="40">
        <v>23</v>
      </c>
      <c r="H8" s="40">
        <f t="shared" si="1"/>
        <v>0</v>
      </c>
      <c r="I8" s="40">
        <f t="shared" si="2"/>
        <v>0</v>
      </c>
    </row>
    <row r="9" spans="1:11" x14ac:dyDescent="0.3">
      <c r="A9" s="11" t="s">
        <v>47</v>
      </c>
      <c r="B9" s="37" t="s">
        <v>46</v>
      </c>
      <c r="C9" s="38">
        <v>1</v>
      </c>
      <c r="D9" s="38">
        <v>18</v>
      </c>
      <c r="E9" s="39"/>
      <c r="F9" s="36">
        <f t="shared" si="0"/>
        <v>0</v>
      </c>
      <c r="G9" s="40">
        <v>23</v>
      </c>
      <c r="H9" s="40">
        <f t="shared" si="1"/>
        <v>0</v>
      </c>
      <c r="I9" s="40">
        <f t="shared" si="2"/>
        <v>0</v>
      </c>
    </row>
    <row r="10" spans="1:11" x14ac:dyDescent="0.3">
      <c r="A10" s="11" t="s">
        <v>49</v>
      </c>
      <c r="B10" s="37" t="s">
        <v>46</v>
      </c>
      <c r="C10" s="38">
        <v>2</v>
      </c>
      <c r="D10" s="38">
        <v>18</v>
      </c>
      <c r="E10" s="39"/>
      <c r="F10" s="36">
        <f t="shared" si="0"/>
        <v>0</v>
      </c>
      <c r="G10" s="40">
        <v>23</v>
      </c>
      <c r="H10" s="40">
        <f t="shared" si="1"/>
        <v>0</v>
      </c>
      <c r="I10" s="40">
        <f t="shared" si="2"/>
        <v>0</v>
      </c>
    </row>
    <row r="11" spans="1:11" x14ac:dyDescent="0.3">
      <c r="A11" s="11" t="s">
        <v>56</v>
      </c>
      <c r="B11" s="37" t="s">
        <v>46</v>
      </c>
      <c r="C11" s="38">
        <v>1</v>
      </c>
      <c r="D11" s="38">
        <v>18</v>
      </c>
      <c r="E11" s="39"/>
      <c r="F11" s="36">
        <f t="shared" si="0"/>
        <v>0</v>
      </c>
      <c r="G11" s="40">
        <v>23</v>
      </c>
      <c r="H11" s="40">
        <f t="shared" si="1"/>
        <v>0</v>
      </c>
      <c r="I11" s="40">
        <f t="shared" si="2"/>
        <v>0</v>
      </c>
    </row>
    <row r="12" spans="1:11" x14ac:dyDescent="0.3">
      <c r="A12" s="11" t="s">
        <v>50</v>
      </c>
      <c r="B12" s="37" t="s">
        <v>57</v>
      </c>
      <c r="C12" s="38">
        <v>2</v>
      </c>
      <c r="D12" s="38">
        <v>12</v>
      </c>
      <c r="E12" s="39"/>
      <c r="F12" s="36">
        <f t="shared" si="0"/>
        <v>0</v>
      </c>
      <c r="G12" s="40">
        <v>23</v>
      </c>
      <c r="H12" s="41">
        <f t="shared" si="1"/>
        <v>0</v>
      </c>
      <c r="I12" s="40">
        <f t="shared" si="2"/>
        <v>0</v>
      </c>
    </row>
    <row r="13" spans="1:11" x14ac:dyDescent="0.3">
      <c r="A13" s="11" t="s">
        <v>51</v>
      </c>
      <c r="B13" s="37" t="s">
        <v>57</v>
      </c>
      <c r="C13" s="38">
        <v>2</v>
      </c>
      <c r="D13" s="38">
        <v>12</v>
      </c>
      <c r="E13" s="39"/>
      <c r="F13" s="36">
        <f t="shared" si="0"/>
        <v>0</v>
      </c>
      <c r="G13" s="40">
        <v>23</v>
      </c>
      <c r="H13" s="40">
        <f t="shared" si="1"/>
        <v>0</v>
      </c>
      <c r="I13" s="40">
        <f t="shared" si="2"/>
        <v>0</v>
      </c>
    </row>
    <row r="14" spans="1:11" s="14" customFormat="1" x14ac:dyDescent="0.3">
      <c r="A14" s="69" t="s">
        <v>27</v>
      </c>
      <c r="B14" s="69"/>
      <c r="C14" s="69"/>
      <c r="D14" s="69"/>
      <c r="E14" s="69"/>
      <c r="F14" s="42">
        <f>SUM(F4:F13)</f>
        <v>0</v>
      </c>
      <c r="G14" s="42" t="s">
        <v>24</v>
      </c>
      <c r="H14" s="42">
        <f t="shared" ref="H14:I14" si="3">SUM(H4:H13)</f>
        <v>0</v>
      </c>
      <c r="I14" s="42">
        <f t="shared" si="3"/>
        <v>0</v>
      </c>
    </row>
    <row r="15" spans="1:11" x14ac:dyDescent="0.3">
      <c r="A15" s="15"/>
      <c r="B15" s="15"/>
      <c r="C15" s="15"/>
      <c r="D15" s="15"/>
      <c r="E15" s="15"/>
      <c r="F15" s="16"/>
      <c r="G15" s="16"/>
      <c r="H15" s="16"/>
      <c r="I15" s="16"/>
    </row>
    <row r="16" spans="1:11" s="14" customFormat="1" ht="9.6" customHeight="1" x14ac:dyDescent="0.3">
      <c r="A16" s="15" t="s">
        <v>14</v>
      </c>
      <c r="B16" s="17"/>
      <c r="C16" s="18"/>
      <c r="D16" s="18"/>
      <c r="E16" s="1"/>
      <c r="F16" s="6"/>
      <c r="G16" s="6"/>
      <c r="H16" s="6"/>
      <c r="I16" s="6"/>
    </row>
    <row r="17" spans="1:9" ht="40.799999999999997" x14ac:dyDescent="0.3">
      <c r="A17" s="7" t="s">
        <v>12</v>
      </c>
      <c r="B17" s="7" t="s">
        <v>3</v>
      </c>
      <c r="C17" s="72" t="s">
        <v>9</v>
      </c>
      <c r="D17" s="73"/>
      <c r="E17" s="7" t="s">
        <v>5</v>
      </c>
      <c r="F17" s="8" t="s">
        <v>13</v>
      </c>
      <c r="G17" s="7" t="s">
        <v>1</v>
      </c>
      <c r="H17" s="7" t="s">
        <v>7</v>
      </c>
      <c r="I17" s="7" t="s">
        <v>8</v>
      </c>
    </row>
    <row r="18" spans="1:9" x14ac:dyDescent="0.3">
      <c r="A18" s="9">
        <v>1</v>
      </c>
      <c r="B18" s="9">
        <v>2</v>
      </c>
      <c r="C18" s="70">
        <v>3</v>
      </c>
      <c r="D18" s="71"/>
      <c r="E18" s="9">
        <v>4</v>
      </c>
      <c r="F18" s="9">
        <v>5</v>
      </c>
      <c r="G18" s="9">
        <v>6</v>
      </c>
      <c r="H18" s="9">
        <v>7</v>
      </c>
      <c r="I18" s="9">
        <v>8</v>
      </c>
    </row>
    <row r="19" spans="1:9" x14ac:dyDescent="0.3">
      <c r="A19" s="11" t="s">
        <v>54</v>
      </c>
      <c r="B19" s="19" t="s">
        <v>45</v>
      </c>
      <c r="C19" s="67">
        <v>337116</v>
      </c>
      <c r="D19" s="68"/>
      <c r="E19" s="75"/>
      <c r="F19" s="12">
        <f>ROUND(C19*E19,2)</f>
        <v>0</v>
      </c>
      <c r="G19" s="12">
        <v>23</v>
      </c>
      <c r="H19" s="12">
        <f>ROUND(F19*0.23,2)</f>
        <v>0</v>
      </c>
      <c r="I19" s="12">
        <f>F19+H19</f>
        <v>0</v>
      </c>
    </row>
    <row r="20" spans="1:9" x14ac:dyDescent="0.3">
      <c r="A20" s="11" t="s">
        <v>54</v>
      </c>
      <c r="B20" s="19" t="s">
        <v>46</v>
      </c>
      <c r="C20" s="67">
        <v>4316376</v>
      </c>
      <c r="D20" s="68"/>
      <c r="E20" s="75"/>
      <c r="F20" s="12">
        <f>ROUND(C20*E20,2)</f>
        <v>0</v>
      </c>
      <c r="G20" s="12">
        <v>23</v>
      </c>
      <c r="H20" s="12">
        <f>ROUND(F20*0.23,2)</f>
        <v>0</v>
      </c>
      <c r="I20" s="12">
        <f>F20+H20</f>
        <v>0</v>
      </c>
    </row>
    <row r="21" spans="1:9" x14ac:dyDescent="0.3">
      <c r="A21" s="74" t="s">
        <v>28</v>
      </c>
      <c r="B21" s="74"/>
      <c r="C21" s="74"/>
      <c r="D21" s="74"/>
      <c r="E21" s="74"/>
      <c r="F21" s="13">
        <f>SUM(F19:F20)</f>
        <v>0</v>
      </c>
      <c r="G21" s="13" t="s">
        <v>24</v>
      </c>
      <c r="H21" s="13">
        <f>ROUND(F21*0.23,2)</f>
        <v>0</v>
      </c>
      <c r="I21" s="13">
        <f>F21+H21</f>
        <v>0</v>
      </c>
    </row>
    <row r="22" spans="1:9" s="14" customFormat="1" ht="10.199999999999999" customHeight="1" x14ac:dyDescent="0.3">
      <c r="F22" s="16"/>
      <c r="G22" s="16"/>
      <c r="H22" s="16"/>
      <c r="I22" s="16"/>
    </row>
    <row r="23" spans="1:9" ht="16.8" customHeight="1" x14ac:dyDescent="0.3">
      <c r="A23" s="54" t="s">
        <v>29</v>
      </c>
      <c r="B23" s="54"/>
      <c r="C23" s="54"/>
      <c r="D23" s="54"/>
      <c r="E23" s="54"/>
      <c r="F23" s="54"/>
      <c r="G23" s="54"/>
      <c r="H23" s="54"/>
      <c r="I23" s="54"/>
    </row>
    <row r="24" spans="1:9" s="14" customFormat="1" ht="40.799999999999997" x14ac:dyDescent="0.3">
      <c r="A24" s="63" t="s">
        <v>43</v>
      </c>
      <c r="B24" s="63"/>
      <c r="C24" s="63"/>
      <c r="D24" s="63"/>
      <c r="E24" s="63"/>
      <c r="F24" s="8" t="s">
        <v>34</v>
      </c>
      <c r="G24" s="7" t="s">
        <v>1</v>
      </c>
      <c r="H24" s="7" t="s">
        <v>15</v>
      </c>
      <c r="I24" s="7" t="s">
        <v>16</v>
      </c>
    </row>
    <row r="25" spans="1:9" x14ac:dyDescent="0.3">
      <c r="A25" s="63"/>
      <c r="B25" s="63"/>
      <c r="C25" s="63"/>
      <c r="D25" s="63"/>
      <c r="E25" s="63"/>
      <c r="F25" s="9">
        <v>1</v>
      </c>
      <c r="G25" s="9">
        <v>2</v>
      </c>
      <c r="H25" s="9">
        <v>3</v>
      </c>
      <c r="I25" s="9">
        <v>4</v>
      </c>
    </row>
    <row r="26" spans="1:9" x14ac:dyDescent="0.3">
      <c r="A26" s="64" t="s">
        <v>33</v>
      </c>
      <c r="B26" s="54"/>
      <c r="C26" s="54"/>
      <c r="D26" s="54"/>
      <c r="E26" s="65"/>
      <c r="F26" s="13">
        <v>207262.78</v>
      </c>
      <c r="G26" s="13">
        <v>23</v>
      </c>
      <c r="H26" s="13">
        <f>ROUND(F26*0.23,2)</f>
        <v>47670.44</v>
      </c>
      <c r="I26" s="13">
        <f>F26+H26</f>
        <v>254933.22</v>
      </c>
    </row>
    <row r="27" spans="1:9" ht="10.199999999999999" customHeight="1" x14ac:dyDescent="0.3">
      <c r="A27" s="66" t="s">
        <v>44</v>
      </c>
      <c r="B27" s="66"/>
      <c r="C27" s="66"/>
      <c r="D27" s="66"/>
      <c r="E27" s="66"/>
      <c r="F27" s="66"/>
      <c r="G27" s="66"/>
      <c r="H27" s="66"/>
      <c r="I27" s="66"/>
    </row>
    <row r="28" spans="1:9" x14ac:dyDescent="0.3">
      <c r="A28" s="14"/>
      <c r="B28" s="14"/>
      <c r="C28" s="14"/>
      <c r="D28" s="14"/>
      <c r="E28" s="14"/>
      <c r="F28" s="14"/>
      <c r="G28" s="14"/>
      <c r="H28" s="14"/>
      <c r="I28" s="14"/>
    </row>
    <row r="29" spans="1:9" ht="20.399999999999999" customHeight="1" x14ac:dyDescent="0.3">
      <c r="A29" s="54" t="s">
        <v>30</v>
      </c>
      <c r="B29" s="54"/>
      <c r="C29" s="54"/>
      <c r="D29" s="54"/>
      <c r="E29" s="14"/>
      <c r="F29" s="14"/>
      <c r="G29" s="14"/>
      <c r="H29" s="14"/>
      <c r="I29" s="14"/>
    </row>
    <row r="30" spans="1:9" ht="30.6" x14ac:dyDescent="0.3">
      <c r="A30" s="63" t="s">
        <v>0</v>
      </c>
      <c r="B30" s="63"/>
      <c r="C30" s="63"/>
      <c r="D30" s="63"/>
      <c r="E30" s="63"/>
      <c r="F30" s="8" t="s">
        <v>17</v>
      </c>
      <c r="G30" s="7" t="s">
        <v>1</v>
      </c>
      <c r="H30" s="7" t="s">
        <v>18</v>
      </c>
      <c r="I30" s="7" t="s">
        <v>2</v>
      </c>
    </row>
    <row r="31" spans="1:9" x14ac:dyDescent="0.3">
      <c r="A31" s="55" t="s">
        <v>38</v>
      </c>
      <c r="B31" s="55"/>
      <c r="C31" s="55"/>
      <c r="D31" s="55"/>
      <c r="E31" s="55"/>
      <c r="F31" s="12">
        <f>F14</f>
        <v>0</v>
      </c>
      <c r="G31" s="12">
        <v>23</v>
      </c>
      <c r="H31" s="12">
        <f>H14</f>
        <v>0</v>
      </c>
      <c r="I31" s="12">
        <f>I14</f>
        <v>0</v>
      </c>
    </row>
    <row r="32" spans="1:9" x14ac:dyDescent="0.3">
      <c r="A32" s="55" t="s">
        <v>39</v>
      </c>
      <c r="B32" s="55"/>
      <c r="C32" s="55"/>
      <c r="D32" s="55"/>
      <c r="E32" s="55"/>
      <c r="F32" s="12">
        <f>F21</f>
        <v>0</v>
      </c>
      <c r="G32" s="12">
        <v>23</v>
      </c>
      <c r="H32" s="12">
        <f>H21</f>
        <v>0</v>
      </c>
      <c r="I32" s="12">
        <f>I21</f>
        <v>0</v>
      </c>
    </row>
    <row r="33" spans="1:9" x14ac:dyDescent="0.3">
      <c r="A33" s="55" t="s">
        <v>40</v>
      </c>
      <c r="B33" s="55"/>
      <c r="C33" s="55"/>
      <c r="D33" s="55"/>
      <c r="E33" s="55"/>
      <c r="F33" s="12">
        <f>F26</f>
        <v>207262.78</v>
      </c>
      <c r="G33" s="12">
        <v>23</v>
      </c>
      <c r="H33" s="12">
        <f>H26</f>
        <v>47670.44</v>
      </c>
      <c r="I33" s="12">
        <f>I26</f>
        <v>254933.22</v>
      </c>
    </row>
    <row r="34" spans="1:9" x14ac:dyDescent="0.3">
      <c r="A34" s="60" t="s">
        <v>31</v>
      </c>
      <c r="B34" s="61"/>
      <c r="C34" s="61"/>
      <c r="D34" s="61"/>
      <c r="E34" s="62"/>
      <c r="F34" s="13">
        <f>SUM(F31:F33)</f>
        <v>207262.78</v>
      </c>
      <c r="G34" s="13" t="s">
        <v>24</v>
      </c>
      <c r="H34" s="13">
        <f>SUM(H31:H33)</f>
        <v>47670.44</v>
      </c>
      <c r="I34" s="13">
        <f>SUM(I31:I33)</f>
        <v>254933.22</v>
      </c>
    </row>
    <row r="35" spans="1:9" x14ac:dyDescent="0.3">
      <c r="A35" s="14"/>
      <c r="B35" s="14"/>
      <c r="C35" s="14"/>
      <c r="D35" s="14"/>
      <c r="E35" s="14"/>
      <c r="F35" s="14"/>
      <c r="G35" s="14"/>
      <c r="H35" s="14"/>
      <c r="I35" s="14"/>
    </row>
    <row r="36" spans="1:9" ht="10.199999999999999" customHeight="1" x14ac:dyDescent="0.3">
      <c r="A36" s="56" t="s">
        <v>32</v>
      </c>
      <c r="B36" s="56"/>
      <c r="C36" s="56"/>
      <c r="D36" s="56"/>
      <c r="E36" s="56"/>
      <c r="F36" s="56"/>
      <c r="G36" s="56"/>
      <c r="H36" s="56"/>
      <c r="I36" s="56"/>
    </row>
    <row r="37" spans="1:9" ht="51" x14ac:dyDescent="0.3">
      <c r="A37" s="57" t="s">
        <v>19</v>
      </c>
      <c r="B37" s="58"/>
      <c r="C37" s="59"/>
      <c r="D37" s="20" t="s">
        <v>20</v>
      </c>
      <c r="E37" s="21" t="s">
        <v>21</v>
      </c>
      <c r="F37" s="8" t="s">
        <v>22</v>
      </c>
      <c r="G37" s="7" t="s">
        <v>1</v>
      </c>
      <c r="H37" s="7" t="s">
        <v>4</v>
      </c>
      <c r="I37" s="7" t="s">
        <v>2</v>
      </c>
    </row>
    <row r="38" spans="1:9" x14ac:dyDescent="0.3">
      <c r="A38" s="22" t="s">
        <v>25</v>
      </c>
      <c r="B38" s="23"/>
      <c r="C38" s="24"/>
      <c r="D38" s="25">
        <f>ROUND(C19*0.1,0)</f>
        <v>33712</v>
      </c>
      <c r="E38" s="76"/>
      <c r="F38" s="26">
        <f>ROUND(D38*E38,2)</f>
        <v>0</v>
      </c>
      <c r="G38" s="12">
        <v>23</v>
      </c>
      <c r="H38" s="12">
        <f>ROUND(F38*0.23,2)</f>
        <v>0</v>
      </c>
      <c r="I38" s="12">
        <f>F38+H38</f>
        <v>0</v>
      </c>
    </row>
    <row r="39" spans="1:9" x14ac:dyDescent="0.3">
      <c r="A39" s="22" t="s">
        <v>55</v>
      </c>
      <c r="B39" s="23"/>
      <c r="C39" s="23"/>
      <c r="D39" s="25">
        <f>ROUND(C20*0.1,0)</f>
        <v>431638</v>
      </c>
      <c r="E39" s="75"/>
      <c r="F39" s="26">
        <f>ROUND(D39*E39,2)</f>
        <v>0</v>
      </c>
      <c r="G39" s="12">
        <v>23</v>
      </c>
      <c r="H39" s="12">
        <f>ROUND(F39*0.23,2)</f>
        <v>0</v>
      </c>
      <c r="I39" s="12">
        <f>F39+H39</f>
        <v>0</v>
      </c>
    </row>
    <row r="40" spans="1:9" x14ac:dyDescent="0.3">
      <c r="A40" s="45" t="s">
        <v>23</v>
      </c>
      <c r="B40" s="46"/>
      <c r="C40" s="46"/>
      <c r="D40" s="47"/>
      <c r="E40" s="27" t="s">
        <v>24</v>
      </c>
      <c r="F40" s="28">
        <f>SUM(F38:F39)</f>
        <v>0</v>
      </c>
      <c r="G40" s="43" t="s">
        <v>24</v>
      </c>
      <c r="H40" s="28">
        <f>SUM(H38:H39)</f>
        <v>0</v>
      </c>
      <c r="I40" s="28">
        <f>SUM(I38:I39)</f>
        <v>0</v>
      </c>
    </row>
    <row r="41" spans="1:9" x14ac:dyDescent="0.3">
      <c r="A41" s="29"/>
      <c r="B41" s="29"/>
      <c r="C41" s="29"/>
      <c r="D41" s="29"/>
      <c r="E41" s="29"/>
      <c r="F41" s="29"/>
      <c r="G41" s="29"/>
      <c r="H41" s="29"/>
      <c r="I41" s="29"/>
    </row>
    <row r="42" spans="1:9" x14ac:dyDescent="0.3">
      <c r="A42" s="29" t="s">
        <v>41</v>
      </c>
      <c r="B42" s="29"/>
      <c r="C42" s="29"/>
      <c r="D42" s="29"/>
      <c r="E42" s="29"/>
      <c r="F42" s="30"/>
      <c r="G42" s="29"/>
      <c r="H42" s="29"/>
      <c r="I42" s="29"/>
    </row>
    <row r="43" spans="1:9" ht="30.6" x14ac:dyDescent="0.3">
      <c r="A43" s="48" t="s">
        <v>35</v>
      </c>
      <c r="B43" s="49"/>
      <c r="C43" s="49"/>
      <c r="D43" s="49"/>
      <c r="E43" s="50"/>
      <c r="F43" s="31" t="s">
        <v>36</v>
      </c>
      <c r="G43" s="32" t="s">
        <v>1</v>
      </c>
      <c r="H43" s="32" t="s">
        <v>4</v>
      </c>
      <c r="I43" s="32" t="s">
        <v>37</v>
      </c>
    </row>
    <row r="44" spans="1:9" x14ac:dyDescent="0.3">
      <c r="A44" s="51"/>
      <c r="B44" s="52"/>
      <c r="C44" s="52"/>
      <c r="D44" s="52"/>
      <c r="E44" s="53"/>
      <c r="F44" s="28">
        <f>F34+F40</f>
        <v>207262.78</v>
      </c>
      <c r="G44" s="33">
        <v>23</v>
      </c>
      <c r="H44" s="28">
        <f>H34+H40</f>
        <v>47670.44</v>
      </c>
      <c r="I44" s="28">
        <f>I34+I40</f>
        <v>254933.22</v>
      </c>
    </row>
    <row r="46" spans="1:9" ht="40.799999999999997" customHeight="1" x14ac:dyDescent="0.3">
      <c r="A46" s="44" t="s">
        <v>42</v>
      </c>
      <c r="B46" s="44"/>
      <c r="C46" s="44"/>
      <c r="D46" s="44"/>
      <c r="E46" s="44"/>
      <c r="F46" s="44"/>
      <c r="G46" s="44"/>
      <c r="H46" s="44"/>
      <c r="I46" s="44"/>
    </row>
  </sheetData>
  <mergeCells count="22">
    <mergeCell ref="A14:E14"/>
    <mergeCell ref="C18:D18"/>
    <mergeCell ref="C17:D17"/>
    <mergeCell ref="A1:I1"/>
    <mergeCell ref="A21:E21"/>
    <mergeCell ref="C20:D20"/>
    <mergeCell ref="A24:E25"/>
    <mergeCell ref="A26:E26"/>
    <mergeCell ref="A27:I27"/>
    <mergeCell ref="C19:D19"/>
    <mergeCell ref="A23:I23"/>
    <mergeCell ref="A46:I46"/>
    <mergeCell ref="A40:D40"/>
    <mergeCell ref="A43:E44"/>
    <mergeCell ref="A29:D29"/>
    <mergeCell ref="A31:E31"/>
    <mergeCell ref="A32:E32"/>
    <mergeCell ref="A36:I36"/>
    <mergeCell ref="A37:C37"/>
    <mergeCell ref="A33:E33"/>
    <mergeCell ref="A34:E34"/>
    <mergeCell ref="A30:E30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</dc:creator>
  <cp:lastModifiedBy>Enmedia Biuro</cp:lastModifiedBy>
  <dcterms:created xsi:type="dcterms:W3CDTF">2015-06-05T18:19:34Z</dcterms:created>
  <dcterms:modified xsi:type="dcterms:W3CDTF">2023-04-20T06:48:46Z</dcterms:modified>
</cp:coreProperties>
</file>