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GKOTLA~1\AppData\Local\Temp\"/>
    </mc:Choice>
  </mc:AlternateContent>
  <xr:revisionPtr revIDLastSave="0" documentId="13_ncr:1_{6E5D316A-8E3B-470B-9EC9-5A192C52B3F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FilterDatabase" localSheetId="0" hidden="1">Sheet1!$A$3:$AS$27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R27" i="1" l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4" i="1"/>
  <c r="AS23" i="1"/>
  <c r="AT23" i="1" s="1"/>
  <c r="AS26" i="1"/>
  <c r="AT26" i="1" s="1"/>
  <c r="AS24" i="1"/>
  <c r="AT24" i="1" s="1"/>
  <c r="AS25" i="1"/>
  <c r="AT25" i="1" s="1"/>
  <c r="AS22" i="1"/>
  <c r="AT22" i="1" s="1"/>
  <c r="AS5" i="1"/>
  <c r="AT5" i="1" s="1"/>
  <c r="AS6" i="1"/>
  <c r="AT6" i="1" s="1"/>
  <c r="AS7" i="1"/>
  <c r="AT7" i="1" s="1"/>
  <c r="AS8" i="1"/>
  <c r="AT8" i="1" s="1"/>
  <c r="AS9" i="1"/>
  <c r="AT9" i="1" s="1"/>
  <c r="AS10" i="1"/>
  <c r="AT10" i="1" s="1"/>
  <c r="AS11" i="1"/>
  <c r="AT11" i="1" s="1"/>
  <c r="AS12" i="1"/>
  <c r="AT12" i="1" s="1"/>
  <c r="AS13" i="1"/>
  <c r="AT13" i="1" s="1"/>
  <c r="AS14" i="1"/>
  <c r="AT14" i="1" s="1"/>
  <c r="AS15" i="1"/>
  <c r="AT15" i="1" s="1"/>
  <c r="AS16" i="1"/>
  <c r="AU16" i="1" s="1"/>
  <c r="AS17" i="1"/>
  <c r="AU17" i="1" s="1"/>
  <c r="AS18" i="1"/>
  <c r="AU18" i="1" s="1"/>
  <c r="AS19" i="1"/>
  <c r="AT19" i="1" s="1"/>
  <c r="AS20" i="1"/>
  <c r="AT20" i="1" s="1"/>
  <c r="AS21" i="1"/>
  <c r="AU21" i="1" s="1"/>
  <c r="AS4" i="1"/>
  <c r="AT4" i="1" s="1"/>
  <c r="AU27" i="1" l="1"/>
  <c r="AT27" i="1"/>
</calcChain>
</file>

<file path=xl/sharedStrings.xml><?xml version="1.0" encoding="utf-8"?>
<sst xmlns="http://schemas.openxmlformats.org/spreadsheetml/2006/main" count="421" uniqueCount="144">
  <si>
    <t>Załącznik nr 1A - opis przedmiotu zamówienia</t>
  </si>
  <si>
    <t>LP</t>
  </si>
  <si>
    <t>Dane Nabywcy (nazwa, adres, nr NIP)</t>
  </si>
  <si>
    <t>Nazwa obiektu</t>
  </si>
  <si>
    <t>Adres Obiektu</t>
  </si>
  <si>
    <t>Dane OSD</t>
  </si>
  <si>
    <t>Nazwa Obecnego Sprzedawcy</t>
  </si>
  <si>
    <t>Zmiana Sprzedawcy</t>
  </si>
  <si>
    <t>Okres obowiązywania obecnej umowy /okres wypowiedzenia</t>
  </si>
  <si>
    <t>Taryfa PSG</t>
  </si>
  <si>
    <t>Płatnik podatku akcyzowego</t>
  </si>
  <si>
    <t>Moc umowna</t>
  </si>
  <si>
    <t>Nr gazomierza</t>
  </si>
  <si>
    <t>nowy nr PPG</t>
  </si>
  <si>
    <t>Okres trwania zamówienia</t>
  </si>
  <si>
    <t>ilość umów</t>
  </si>
  <si>
    <t>Odbiorca należy do podmiotów  uprawnionych do skorzystania z cen taryfowych na podstawie art. 62b ustawy z dnia 10 kwietnia 1997 r. - Prawo energetyczne (tak lub nie)</t>
  </si>
  <si>
    <t>Udział procentowy zużycia paliwa gazowego (do dwóch miejsc po przecinku)</t>
  </si>
  <si>
    <t>Udział % zużycia paliwa kolumna V + W</t>
  </si>
  <si>
    <t>Uwagi</t>
  </si>
  <si>
    <t>listopad</t>
  </si>
  <si>
    <t>grudzień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</si>
  <si>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</si>
  <si>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</si>
  <si>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</si>
  <si>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</si>
  <si>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</si>
  <si>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</si>
  <si>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</si>
  <si>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</si>
  <si>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</si>
  <si>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</si>
  <si>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zapotrzebowanie na paliwo gazowe w trakcie trwania zamówienia - wielkość maksymalna (kWh)</t>
  </si>
  <si>
    <t>Miejscowość/Ulica/Nr</t>
  </si>
  <si>
    <t>Kod</t>
  </si>
  <si>
    <t>Poczta</t>
  </si>
  <si>
    <t>Nazwa</t>
  </si>
  <si>
    <t>Oddział</t>
  </si>
  <si>
    <t>z zastosowaniem taryfy</t>
  </si>
  <si>
    <t>bez zastosowania taryfy (rynek konkurencyjny)</t>
  </si>
  <si>
    <t>ilość miesięcy</t>
  </si>
  <si>
    <t>paliwo gazowe (kWh)</t>
  </si>
  <si>
    <t>szkoła</t>
  </si>
  <si>
    <t>PSG Sp. z o.o.</t>
  </si>
  <si>
    <t>Poznań</t>
  </si>
  <si>
    <t>pierwsza</t>
  </si>
  <si>
    <t>Powiat Rawicki, ul. Rynek 17, 63-900 Rawicz, NIP 6991932379</t>
  </si>
  <si>
    <t>Zespół Szkoł Przyrodniczno-Technicznych CKU, ul. Dworcowa 29, 63-940 Bojanowo</t>
  </si>
  <si>
    <t>ul. Dworcowa 24, Bojanowo</t>
  </si>
  <si>
    <t>63-940</t>
  </si>
  <si>
    <t>Bojanowo</t>
  </si>
  <si>
    <t>PGNiG</t>
  </si>
  <si>
    <t>zw</t>
  </si>
  <si>
    <t>8018590365500041799906</t>
  </si>
  <si>
    <t>ul. Gen. Grota Roweckiego 9F</t>
  </si>
  <si>
    <t>63-900</t>
  </si>
  <si>
    <t>Rawicz</t>
  </si>
  <si>
    <t>8018590365500043985468</t>
  </si>
  <si>
    <t>ul. Dwrocowa 24A</t>
  </si>
  <si>
    <t>8018590365500045635194</t>
  </si>
  <si>
    <t>ul. Dworcowa 29A</t>
  </si>
  <si>
    <t xml:space="preserve">63-940 </t>
  </si>
  <si>
    <t>8018590365500045990507</t>
  </si>
  <si>
    <t>ul. Dworcowa 29</t>
  </si>
  <si>
    <t>8018590365500029060653</t>
  </si>
  <si>
    <t>Zespół Szkół Przyrodniczo-Technicznych CKU, ul. Dworcowa 29, 63-940 Bojanowo</t>
  </si>
  <si>
    <t>Dane Odbiorcy (nazwa, adres korespondencyjny)</t>
  </si>
  <si>
    <t>XI1800995963</t>
  </si>
  <si>
    <t>XI1700024969</t>
  </si>
  <si>
    <t xml:space="preserve">Zespół Szkół Specjalnych im Jana Pawła II, ul. Gen. Grota Roweckiego 9F, 63-900 Rawicz  </t>
  </si>
  <si>
    <t>8018590365500019108198</t>
  </si>
  <si>
    <t>8018590365500044163070</t>
  </si>
  <si>
    <t>XC2003011719</t>
  </si>
  <si>
    <t>ul. Gen. Józefa Hallera 12</t>
  </si>
  <si>
    <t>Zespół Szkół Zawodowych im Stefana Bobrowskiego w Rawiczu, ul. Gen.Józefa Hallera 12, 63-900 Rawicz</t>
  </si>
  <si>
    <t>8018590365500019108143</t>
  </si>
  <si>
    <t>8018590365500019636837</t>
  </si>
  <si>
    <t>ul. Gen Józefa Hallera 12</t>
  </si>
  <si>
    <t>Zespół Szkół Zawodowych ul. Gen. Józefa Hallera 10, 63-900 Rawicz</t>
  </si>
  <si>
    <t>ul. Gen Józefa Hallera 10</t>
  </si>
  <si>
    <t>XC2003014990</t>
  </si>
  <si>
    <t>8018590365500044161939</t>
  </si>
  <si>
    <t>Zespół Szkół Zawodowych im. S Bobrowskiego, ul. Gen. Józefa Hallera 12, 63-900 Rawicz</t>
  </si>
  <si>
    <t>ul. Henryka Sienkiewicza 27</t>
  </si>
  <si>
    <t>8018590365500044118438</t>
  </si>
  <si>
    <t>8018590365500041794680</t>
  </si>
  <si>
    <t>Powiat Rawicki, ul. Rynek 17, 63-900 Rawicz</t>
  </si>
  <si>
    <t>ul. Rynek 17</t>
  </si>
  <si>
    <t>XK1533055981</t>
  </si>
  <si>
    <t>8018590365500044117578</t>
  </si>
  <si>
    <t>ul. Wały Jarosława Dąbrowskiego 2</t>
  </si>
  <si>
    <t>XK1330174321</t>
  </si>
  <si>
    <t>8018590365500044161465</t>
  </si>
  <si>
    <t>I LO im. Jarosława Dąbrowskiego w Rawiczu, ul. Wały Jarosława Dąbrowskiego 29, 63-900 Rawicz</t>
  </si>
  <si>
    <t>ul. Wały Jarosława Dąbrowskiego 29</t>
  </si>
  <si>
    <t>XA1405714170</t>
  </si>
  <si>
    <t>8018590365500051045734</t>
  </si>
  <si>
    <t>XM2003109069</t>
  </si>
  <si>
    <t>8018590365500042854901</t>
  </si>
  <si>
    <t>Powiatowe Centrum Usług Wspólnych, ul. Mikołaja Kopernika 4, 63-900 Rawicz</t>
  </si>
  <si>
    <t>ul. Mikołaja Kopernika 4</t>
  </si>
  <si>
    <t>XM0100108640</t>
  </si>
  <si>
    <t>8018590365500044161359</t>
  </si>
  <si>
    <t>XC2003015051</t>
  </si>
  <si>
    <t>XC2003042234</t>
  </si>
  <si>
    <t>Zużycie z zastosowaniem taryfy</t>
  </si>
  <si>
    <t xml:space="preserve">zużycie dla rynku konkurencyjnego </t>
  </si>
  <si>
    <t>kolejna</t>
  </si>
  <si>
    <t>terminowa do 31.12.2023  r., nie wymaga wypowiedzenia</t>
  </si>
  <si>
    <t>ul. Dworcowa 24A</t>
  </si>
  <si>
    <t>XC2103118594</t>
  </si>
  <si>
    <t>8018590365500052782362</t>
  </si>
  <si>
    <t>Dom Pomocy Społecznej w Pakówce, Pakówka 42, 63-940 Pakówka</t>
  </si>
  <si>
    <t>Pakówka 42</t>
  </si>
  <si>
    <t>8018590365500019105449</t>
  </si>
  <si>
    <t>ul. Wały Jarosława Dąbrowskiego 29a</t>
  </si>
  <si>
    <t>Dom Pomocy Społecznej w Osieku, Osiek 54, 63-920 Osiek</t>
  </si>
  <si>
    <t>Osiek 54</t>
  </si>
  <si>
    <t>8018590365500045469133</t>
  </si>
  <si>
    <t>XM2103865464</t>
  </si>
  <si>
    <t>Osiek 54a</t>
  </si>
  <si>
    <t>63-920</t>
  </si>
  <si>
    <t>Osiek</t>
  </si>
  <si>
    <t>W-3.6</t>
  </si>
  <si>
    <t>8018590365500045469058</t>
  </si>
  <si>
    <t>XA1326146172</t>
  </si>
  <si>
    <t>W-5.1</t>
  </si>
  <si>
    <t>8018590365500019108648</t>
  </si>
  <si>
    <t>8018590365500045469300</t>
  </si>
  <si>
    <t xml:space="preserve">63-920 </t>
  </si>
  <si>
    <t>XA1326147761</t>
  </si>
  <si>
    <t>W-1.1</t>
  </si>
  <si>
    <t>terminowa do 30.06.2023  r., nie wymaga wypowiedzenia</t>
  </si>
  <si>
    <t>LW-3.6</t>
  </si>
  <si>
    <t>LW-1.1</t>
  </si>
  <si>
    <t>LW-4</t>
  </si>
  <si>
    <t>LW-5.1</t>
  </si>
  <si>
    <t>LW-6.1</t>
  </si>
  <si>
    <t>archiwum</t>
  </si>
  <si>
    <t>umowa na czas nieokreślony, miesięczny okres wypowiedzenia</t>
  </si>
  <si>
    <t>nowy punkt, Odbiorca do końca 2023r.: Zespół Szkół Przyrodniczo-Technicznych CKU</t>
  </si>
  <si>
    <t>tak</t>
  </si>
  <si>
    <t>nie</t>
  </si>
  <si>
    <t>Zużycie gazu w okresie od 01.07.2023 r. do 31.12.2024 r. dla zamówienia w podziale na % udział paliwa (kWh)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</si>
</sst>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7" x14ac:knownFonts="1">
    <font>
      <sz val="11"/>
      <color theme="1"/>
      <name val="Calibri"/>
      <family val="2"/>
      <scheme val="minor"/>
    </font>
    <font>
      <sz val="9"/>
      <color theme="1"/>
      <name val="Calibri Light"/>
      <family val="2"/>
      <charset val="238"/>
      <scheme val="major"/>
    </font>
    <font>
      <b/>
      <sz val="9"/>
      <name val="Calibri Light"/>
      <family val="2"/>
      <charset val="238"/>
      <scheme val="major"/>
    </font>
    <font>
      <b/>
      <sz val="9"/>
      <color theme="1"/>
      <name val="Calibri Light"/>
      <family val="2"/>
      <charset val="238"/>
      <scheme val="major"/>
    </font>
    <font>
      <sz val="9"/>
      <color rgb="FF000000"/>
      <name val="Calibri Light"/>
      <family val="2"/>
      <charset val="238"/>
      <scheme val="major"/>
    </font>
    <font>
      <sz val="9"/>
      <name val="Calibri Light"/>
      <family val="2"/>
      <charset val="238"/>
      <scheme val="major"/>
    </font>
    <font>
      <sz val="9"/>
      <color rgb="FFFF0000"/>
      <name val="Calibri Light"/>
      <family val="2"/>
      <charset val="238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2" borderId="0" xfId="0" applyFont="1" applyFill="1"/>
    <xf numFmtId="14" fontId="1" fillId="2" borderId="2" xfId="0" applyNumberFormat="1" applyFont="1" applyFill="1" applyBorder="1" applyAlignment="1">
      <alignment horizontal="center"/>
    </xf>
    <xf numFmtId="3" fontId="1" fillId="2" borderId="2" xfId="0" applyNumberFormat="1" applyFont="1" applyFill="1" applyBorder="1" applyAlignment="1">
      <alignment horizontal="right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left"/>
    </xf>
    <xf numFmtId="0" fontId="1" fillId="2" borderId="2" xfId="0" applyFont="1" applyFill="1" applyBorder="1"/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3" fontId="1" fillId="2" borderId="0" xfId="0" applyNumberFormat="1" applyFont="1" applyFill="1" applyAlignment="1">
      <alignment horizontal="right"/>
    </xf>
    <xf numFmtId="0" fontId="5" fillId="2" borderId="0" xfId="0" applyFont="1" applyFill="1"/>
    <xf numFmtId="0" fontId="1" fillId="2" borderId="2" xfId="0" quotePrefix="1" applyFont="1" applyFill="1" applyBorder="1" applyAlignment="1">
      <alignment horizontal="center"/>
    </xf>
    <xf numFmtId="3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3" fontId="1" fillId="2" borderId="2" xfId="0" applyNumberFormat="1" applyFont="1" applyFill="1" applyBorder="1"/>
    <xf numFmtId="3" fontId="3" fillId="2" borderId="11" xfId="0" applyNumberFormat="1" applyFont="1" applyFill="1" applyBorder="1" applyAlignment="1">
      <alignment horizontal="right"/>
    </xf>
    <xf numFmtId="0" fontId="3" fillId="2" borderId="2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 applyProtection="1">
      <alignment horizontal="left" vertical="center"/>
      <protection hidden="1"/>
    </xf>
    <xf numFmtId="0" fontId="1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5" fillId="2" borderId="2" xfId="0" quotePrefix="1" applyFont="1" applyFill="1" applyBorder="1" applyAlignment="1">
      <alignment horizontal="center" vertical="center"/>
    </xf>
    <xf numFmtId="3" fontId="1" fillId="2" borderId="2" xfId="0" applyNumberFormat="1" applyFont="1" applyFill="1" applyBorder="1" applyAlignment="1">
      <alignment horizontal="right" vertical="center"/>
    </xf>
    <xf numFmtId="0" fontId="5" fillId="2" borderId="8" xfId="0" applyFont="1" applyFill="1" applyBorder="1"/>
    <xf numFmtId="0" fontId="5" fillId="2" borderId="8" xfId="0" applyFont="1" applyFill="1" applyBorder="1" applyAlignment="1">
      <alignment horizontal="left" vertical="center"/>
    </xf>
    <xf numFmtId="0" fontId="5" fillId="2" borderId="2" xfId="0" applyFont="1" applyFill="1" applyBorder="1"/>
    <xf numFmtId="0" fontId="5" fillId="2" borderId="8" xfId="0" applyFont="1" applyFill="1" applyBorder="1" applyAlignment="1" applyProtection="1">
      <alignment horizontal="left" vertical="center"/>
      <protection hidden="1"/>
    </xf>
    <xf numFmtId="0" fontId="6" fillId="2" borderId="2" xfId="0" applyFont="1" applyFill="1" applyBorder="1"/>
    <xf numFmtId="0" fontId="5" fillId="2" borderId="0" xfId="0" applyFont="1" applyFill="1" applyAlignment="1" applyProtection="1">
      <alignment horizontal="left" vertical="center"/>
      <protection hidden="1"/>
    </xf>
    <xf numFmtId="49" fontId="1" fillId="2" borderId="2" xfId="0" applyNumberFormat="1" applyFont="1" applyFill="1" applyBorder="1" applyAlignment="1">
      <alignment horizontal="left" vertical="center"/>
    </xf>
    <xf numFmtId="0" fontId="5" fillId="2" borderId="2" xfId="0" applyFont="1" applyFill="1" applyBorder="1" applyAlignment="1" applyProtection="1">
      <alignment horizontal="left" vertical="center"/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2" borderId="2" xfId="0" quotePrefix="1" applyFont="1" applyFill="1" applyBorder="1" applyAlignment="1" applyProtection="1">
      <alignment horizontal="center" vertical="center"/>
      <protection locked="0"/>
    </xf>
    <xf numFmtId="3" fontId="5" fillId="2" borderId="2" xfId="0" applyNumberFormat="1" applyFont="1" applyFill="1" applyBorder="1" applyAlignment="1" applyProtection="1">
      <alignment horizontal="right" vertical="center"/>
      <protection locked="0"/>
    </xf>
    <xf numFmtId="3" fontId="5" fillId="2" borderId="2" xfId="0" applyNumberFormat="1" applyFont="1" applyFill="1" applyBorder="1" applyAlignment="1">
      <alignment horizontal="right" vertical="center"/>
    </xf>
    <xf numFmtId="164" fontId="5" fillId="2" borderId="2" xfId="0" applyNumberFormat="1" applyFont="1" applyFill="1" applyBorder="1" applyAlignment="1" applyProtection="1">
      <alignment vertical="center"/>
      <protection locked="0"/>
    </xf>
    <xf numFmtId="3" fontId="1" fillId="2" borderId="8" xfId="0" applyNumberFormat="1" applyFont="1" applyFill="1" applyBorder="1" applyAlignment="1">
      <alignment horizontal="right"/>
    </xf>
    <xf numFmtId="0" fontId="1" fillId="2" borderId="8" xfId="0" applyFont="1" applyFill="1" applyBorder="1"/>
    <xf numFmtId="0" fontId="1" fillId="2" borderId="8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/>
    </xf>
    <xf numFmtId="0" fontId="5" fillId="2" borderId="8" xfId="0" applyFont="1" applyFill="1" applyBorder="1" applyAlignment="1" applyProtection="1">
      <alignment horizontal="center" vertical="center"/>
      <protection locked="0"/>
    </xf>
    <xf numFmtId="0" fontId="5" fillId="2" borderId="6" xfId="0" quotePrefix="1" applyFont="1" applyFill="1" applyBorder="1" applyAlignment="1" applyProtection="1">
      <alignment horizontal="center" vertical="center"/>
      <protection locked="0"/>
    </xf>
    <xf numFmtId="0" fontId="5" fillId="2" borderId="8" xfId="0" quotePrefix="1" applyFont="1" applyFill="1" applyBorder="1" applyAlignment="1" applyProtection="1">
      <alignment horizontal="center" vertical="center"/>
      <protection locked="0"/>
    </xf>
    <xf numFmtId="164" fontId="5" fillId="2" borderId="8" xfId="0" applyNumberFormat="1" applyFont="1" applyFill="1" applyBorder="1" applyAlignment="1" applyProtection="1">
      <alignment vertical="center"/>
      <protection locked="0"/>
    </xf>
    <xf numFmtId="3" fontId="5" fillId="2" borderId="8" xfId="0" applyNumberFormat="1" applyFont="1" applyFill="1" applyBorder="1" applyAlignment="1" applyProtection="1">
      <alignment horizontal="right" vertical="center"/>
      <protection locked="0"/>
    </xf>
    <xf numFmtId="3" fontId="1" fillId="2" borderId="8" xfId="0" applyNumberFormat="1" applyFont="1" applyFill="1" applyBorder="1" applyAlignment="1">
      <alignment horizontal="right" vertical="center"/>
    </xf>
    <xf numFmtId="0" fontId="1" fillId="2" borderId="8" xfId="0" applyFont="1" applyFill="1" applyBorder="1" applyAlignment="1">
      <alignment horizontal="center"/>
    </xf>
    <xf numFmtId="0" fontId="1" fillId="2" borderId="8" xfId="0" quotePrefix="1" applyFont="1" applyFill="1" applyBorder="1" applyAlignment="1">
      <alignment horizontal="center"/>
    </xf>
    <xf numFmtId="14" fontId="1" fillId="2" borderId="8" xfId="0" applyNumberFormat="1" applyFont="1" applyFill="1" applyBorder="1" applyAlignment="1">
      <alignment horizontal="center"/>
    </xf>
    <xf numFmtId="0" fontId="1" fillId="2" borderId="5" xfId="0" applyFont="1" applyFill="1" applyBorder="1"/>
    <xf numFmtId="0" fontId="1" fillId="2" borderId="7" xfId="0" applyFont="1" applyFill="1" applyBorder="1"/>
    <xf numFmtId="3" fontId="1" fillId="2" borderId="3" xfId="0" applyNumberFormat="1" applyFont="1" applyFill="1" applyBorder="1" applyAlignment="1">
      <alignment horizontal="right"/>
    </xf>
    <xf numFmtId="3" fontId="2" fillId="2" borderId="3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/>
    <xf numFmtId="3" fontId="5" fillId="2" borderId="3" xfId="0" applyNumberFormat="1" applyFont="1" applyFill="1" applyBorder="1" applyAlignment="1" applyProtection="1">
      <alignment horizontal="right" vertical="center"/>
      <protection locked="0"/>
    </xf>
    <xf numFmtId="3" fontId="1" fillId="2" borderId="8" xfId="0" applyNumberFormat="1" applyFont="1" applyFill="1" applyBorder="1"/>
    <xf numFmtId="0" fontId="6" fillId="2" borderId="8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/>
    </xf>
    <xf numFmtId="2" fontId="5" fillId="3" borderId="2" xfId="0" applyNumberFormat="1" applyFont="1" applyFill="1" applyBorder="1"/>
    <xf numFmtId="2" fontId="5" fillId="3" borderId="8" xfId="0" applyNumberFormat="1" applyFont="1" applyFill="1" applyBorder="1" applyAlignment="1" applyProtection="1">
      <alignment vertical="center"/>
      <protection locked="0"/>
    </xf>
    <xf numFmtId="2" fontId="5" fillId="3" borderId="2" xfId="0" applyNumberFormat="1" applyFont="1" applyFill="1" applyBorder="1" applyAlignment="1" applyProtection="1">
      <alignment vertical="center"/>
      <protection locked="0"/>
    </xf>
    <xf numFmtId="0" fontId="5" fillId="3" borderId="8" xfId="0" applyFont="1" applyFill="1" applyBorder="1" applyAlignment="1">
      <alignment horizontal="center"/>
    </xf>
    <xf numFmtId="2" fontId="5" fillId="3" borderId="8" xfId="0" applyNumberFormat="1" applyFont="1" applyFill="1" applyBorder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0" fontId="6" fillId="3" borderId="0" xfId="0" applyFont="1" applyFill="1" applyAlignment="1">
      <alignment horizontal="center"/>
    </xf>
    <xf numFmtId="3" fontId="3" fillId="2" borderId="2" xfId="0" applyNumberFormat="1" applyFont="1" applyFill="1" applyBorder="1"/>
    <xf numFmtId="14" fontId="6" fillId="2" borderId="8" xfId="0" applyNumberFormat="1" applyFont="1" applyFill="1" applyBorder="1" applyAlignment="1">
      <alignment horizontal="center"/>
    </xf>
    <xf numFmtId="14" fontId="6" fillId="2" borderId="2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3" fontId="2" fillId="2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D27"/>
  <sheetViews>
    <sheetView tabSelected="1" topLeftCell="AF1" zoomScale="102" zoomScaleNormal="102" workbookViewId="0">
      <pane ySplit="3" topLeftCell="A22" activePane="bottomLeft" state="frozen"/>
      <selection activeCell="R1" sqref="R1"/>
      <selection pane="bottomLeft" activeCell="AU27" sqref="AT27:AU27"/>
    </sheetView>
  </sheetViews>
  <sheetFormatPr defaultColWidth="8.85546875" defaultRowHeight="12" x14ac:dyDescent="0.2"/>
  <cols>
    <col min="1" max="1" width="3.7109375" style="9" customWidth="1"/>
    <col min="2" max="2" width="42.7109375" style="1" customWidth="1"/>
    <col min="3" max="3" width="57" style="1" customWidth="1"/>
    <col min="4" max="4" width="7.85546875" style="1" customWidth="1"/>
    <col min="5" max="5" width="27.7109375" style="1" customWidth="1"/>
    <col min="6" max="6" width="6.42578125" style="1" customWidth="1"/>
    <col min="7" max="7" width="8.28515625" style="1" customWidth="1"/>
    <col min="8" max="8" width="11.28515625" style="1" customWidth="1"/>
    <col min="9" max="9" width="6.7109375" style="1" customWidth="1"/>
    <col min="10" max="10" width="12.140625" style="1" customWidth="1"/>
    <col min="11" max="11" width="13.28515625" style="1" customWidth="1"/>
    <col min="12" max="12" width="42.7109375" style="11" customWidth="1"/>
    <col min="13" max="13" width="6.85546875" style="1" customWidth="1"/>
    <col min="14" max="14" width="13.140625" style="1" customWidth="1"/>
    <col min="15" max="15" width="11.28515625" style="9" customWidth="1"/>
    <col min="16" max="16" width="14.7109375" style="9" customWidth="1"/>
    <col min="17" max="17" width="25.7109375" style="9" customWidth="1"/>
    <col min="18" max="18" width="15.42578125" style="9" customWidth="1"/>
    <col min="19" max="19" width="15.7109375" style="9" customWidth="1"/>
    <col min="20" max="20" width="15.140625" style="9" customWidth="1"/>
    <col min="21" max="21" width="15.42578125" style="70" customWidth="1"/>
    <col min="22" max="23" width="15.28515625" style="69" customWidth="1"/>
    <col min="24" max="24" width="17.42578125" style="69" customWidth="1"/>
    <col min="25" max="25" width="10.28515625" style="1" customWidth="1"/>
    <col min="26" max="26" width="8.28515625" style="10" customWidth="1"/>
    <col min="27" max="28" width="9" style="10" customWidth="1"/>
    <col min="29" max="29" width="10.140625" style="10" customWidth="1"/>
    <col min="30" max="40" width="9" style="10" customWidth="1"/>
    <col min="41" max="41" width="10.7109375" style="10" customWidth="1"/>
    <col min="42" max="43" width="9" style="10" customWidth="1"/>
    <col min="44" max="44" width="10.42578125" style="10" customWidth="1"/>
    <col min="45" max="45" width="12.42578125" style="10" customWidth="1"/>
    <col min="46" max="16384" width="8.85546875" style="1"/>
  </cols>
  <sheetData>
    <row r="1" spans="1:82" x14ac:dyDescent="0.2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8"/>
      <c r="Q1" s="87"/>
      <c r="R1" s="87"/>
      <c r="S1" s="87"/>
      <c r="T1" s="87"/>
      <c r="U1" s="89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</row>
    <row r="2" spans="1:82" s="8" customFormat="1" ht="82.15" customHeight="1" x14ac:dyDescent="0.2">
      <c r="A2" s="74" t="s">
        <v>1</v>
      </c>
      <c r="B2" s="74" t="s">
        <v>2</v>
      </c>
      <c r="C2" s="74" t="s">
        <v>66</v>
      </c>
      <c r="D2" s="74" t="s">
        <v>3</v>
      </c>
      <c r="E2" s="90" t="s">
        <v>4</v>
      </c>
      <c r="F2" s="91"/>
      <c r="G2" s="92"/>
      <c r="H2" s="74" t="s">
        <v>5</v>
      </c>
      <c r="I2" s="74"/>
      <c r="J2" s="74" t="s">
        <v>6</v>
      </c>
      <c r="K2" s="74" t="s">
        <v>7</v>
      </c>
      <c r="L2" s="74" t="s">
        <v>8</v>
      </c>
      <c r="M2" s="74" t="s">
        <v>9</v>
      </c>
      <c r="N2" s="74" t="s">
        <v>10</v>
      </c>
      <c r="O2" s="74" t="s">
        <v>11</v>
      </c>
      <c r="P2" s="74" t="s">
        <v>12</v>
      </c>
      <c r="Q2" s="74" t="s">
        <v>13</v>
      </c>
      <c r="R2" s="75" t="s">
        <v>14</v>
      </c>
      <c r="S2" s="76"/>
      <c r="T2" s="74" t="s">
        <v>15</v>
      </c>
      <c r="U2" s="81" t="s">
        <v>16</v>
      </c>
      <c r="V2" s="81" t="s">
        <v>17</v>
      </c>
      <c r="W2" s="81"/>
      <c r="X2" s="82" t="s">
        <v>18</v>
      </c>
      <c r="Y2" s="74" t="s">
        <v>19</v>
      </c>
      <c r="Z2" s="13" t="s">
        <v>28</v>
      </c>
      <c r="AA2" s="13" t="s">
        <v>29</v>
      </c>
      <c r="AB2" s="13" t="s">
        <v>30</v>
      </c>
      <c r="AC2" s="13" t="s">
        <v>31</v>
      </c>
      <c r="AD2" s="13" t="s">
        <v>20</v>
      </c>
      <c r="AE2" s="13" t="s">
        <v>21</v>
      </c>
      <c r="AF2" s="13" t="s">
        <v>22</v>
      </c>
      <c r="AG2" s="13" t="s">
        <v>23</v>
      </c>
      <c r="AH2" s="13" t="s">
        <v>24</v>
      </c>
      <c r="AI2" s="13" t="s">
        <v>25</v>
      </c>
      <c r="AJ2" s="13" t="s">
        <v>26</v>
      </c>
      <c r="AK2" s="13" t="s">
        <v>27</v>
      </c>
      <c r="AL2" s="13" t="s">
        <v>28</v>
      </c>
      <c r="AM2" s="13" t="s">
        <v>29</v>
      </c>
      <c r="AN2" s="13" t="s">
        <v>30</v>
      </c>
      <c r="AO2" s="13" t="s">
        <v>31</v>
      </c>
      <c r="AP2" s="13" t="s">
        <v>20</v>
      </c>
      <c r="AQ2" s="13" t="s">
        <v>21</v>
      </c>
      <c r="AR2" s="80" t="s">
        <v>32</v>
      </c>
      <c r="AS2" s="80"/>
      <c r="AT2" s="79" t="s">
        <v>143</v>
      </c>
      <c r="AU2" s="79"/>
    </row>
    <row r="3" spans="1:82" s="8" customFormat="1" ht="90" customHeight="1" x14ac:dyDescent="0.2">
      <c r="A3" s="74"/>
      <c r="B3" s="74"/>
      <c r="C3" s="74"/>
      <c r="D3" s="74"/>
      <c r="E3" s="14" t="s">
        <v>33</v>
      </c>
      <c r="F3" s="14" t="s">
        <v>34</v>
      </c>
      <c r="G3" s="14" t="s">
        <v>35</v>
      </c>
      <c r="H3" s="14" t="s">
        <v>36</v>
      </c>
      <c r="I3" s="14" t="s">
        <v>37</v>
      </c>
      <c r="J3" s="74"/>
      <c r="K3" s="74"/>
      <c r="L3" s="74"/>
      <c r="M3" s="74"/>
      <c r="N3" s="74"/>
      <c r="O3" s="74"/>
      <c r="P3" s="74"/>
      <c r="Q3" s="74"/>
      <c r="R3" s="77"/>
      <c r="S3" s="78"/>
      <c r="T3" s="74"/>
      <c r="U3" s="81"/>
      <c r="V3" s="61" t="s">
        <v>38</v>
      </c>
      <c r="W3" s="61" t="s">
        <v>39</v>
      </c>
      <c r="X3" s="83"/>
      <c r="Y3" s="74"/>
      <c r="Z3" s="56" t="s">
        <v>41</v>
      </c>
      <c r="AA3" s="56" t="s">
        <v>41</v>
      </c>
      <c r="AB3" s="56" t="s">
        <v>41</v>
      </c>
      <c r="AC3" s="56" t="s">
        <v>41</v>
      </c>
      <c r="AD3" s="56" t="s">
        <v>41</v>
      </c>
      <c r="AE3" s="56" t="s">
        <v>41</v>
      </c>
      <c r="AF3" s="56" t="s">
        <v>41</v>
      </c>
      <c r="AG3" s="56" t="s">
        <v>41</v>
      </c>
      <c r="AH3" s="56" t="s">
        <v>41</v>
      </c>
      <c r="AI3" s="56" t="s">
        <v>41</v>
      </c>
      <c r="AJ3" s="56" t="s">
        <v>41</v>
      </c>
      <c r="AK3" s="56" t="s">
        <v>41</v>
      </c>
      <c r="AL3" s="56" t="s">
        <v>41</v>
      </c>
      <c r="AM3" s="56" t="s">
        <v>41</v>
      </c>
      <c r="AN3" s="56" t="s">
        <v>41</v>
      </c>
      <c r="AO3" s="56" t="s">
        <v>41</v>
      </c>
      <c r="AP3" s="56" t="s">
        <v>41</v>
      </c>
      <c r="AQ3" s="56" t="s">
        <v>41</v>
      </c>
      <c r="AR3" s="13" t="s">
        <v>40</v>
      </c>
      <c r="AS3" s="13" t="s">
        <v>41</v>
      </c>
      <c r="AT3" s="18" t="s">
        <v>105</v>
      </c>
      <c r="AU3" s="17" t="s">
        <v>106</v>
      </c>
    </row>
    <row r="4" spans="1:82" x14ac:dyDescent="0.2">
      <c r="A4" s="4">
        <v>1</v>
      </c>
      <c r="B4" s="19" t="s">
        <v>46</v>
      </c>
      <c r="C4" s="19" t="s">
        <v>69</v>
      </c>
      <c r="D4" s="5" t="s">
        <v>42</v>
      </c>
      <c r="E4" s="5" t="s">
        <v>54</v>
      </c>
      <c r="F4" s="5" t="s">
        <v>55</v>
      </c>
      <c r="G4" s="5" t="s">
        <v>56</v>
      </c>
      <c r="H4" s="20" t="s">
        <v>43</v>
      </c>
      <c r="I4" s="5" t="s">
        <v>44</v>
      </c>
      <c r="J4" s="21" t="s">
        <v>51</v>
      </c>
      <c r="K4" s="5" t="s">
        <v>107</v>
      </c>
      <c r="L4" s="6" t="s">
        <v>108</v>
      </c>
      <c r="M4" s="22" t="s">
        <v>136</v>
      </c>
      <c r="N4" s="23" t="s">
        <v>52</v>
      </c>
      <c r="O4" s="24">
        <v>364</v>
      </c>
      <c r="P4" s="4"/>
      <c r="Q4" s="25" t="s">
        <v>70</v>
      </c>
      <c r="R4" s="2">
        <v>45292</v>
      </c>
      <c r="S4" s="2">
        <v>45657</v>
      </c>
      <c r="T4" s="84">
        <v>1</v>
      </c>
      <c r="U4" s="62" t="s">
        <v>141</v>
      </c>
      <c r="V4" s="63">
        <v>100</v>
      </c>
      <c r="W4" s="63">
        <v>0</v>
      </c>
      <c r="X4" s="63">
        <f>V4+W4</f>
        <v>100</v>
      </c>
      <c r="Y4" s="7"/>
      <c r="Z4" s="3"/>
      <c r="AA4" s="3"/>
      <c r="AB4" s="3"/>
      <c r="AC4" s="3"/>
      <c r="AD4" s="3"/>
      <c r="AE4" s="3"/>
      <c r="AF4" s="3">
        <v>95687</v>
      </c>
      <c r="AG4" s="3">
        <v>73712</v>
      </c>
      <c r="AH4" s="3">
        <v>68785</v>
      </c>
      <c r="AI4" s="3">
        <v>48519</v>
      </c>
      <c r="AJ4" s="3">
        <v>5022</v>
      </c>
      <c r="AK4" s="3">
        <v>2608</v>
      </c>
      <c r="AL4" s="3">
        <v>2546</v>
      </c>
      <c r="AM4" s="3">
        <v>2618</v>
      </c>
      <c r="AN4" s="3">
        <v>20833</v>
      </c>
      <c r="AO4" s="3">
        <v>38777</v>
      </c>
      <c r="AP4" s="3">
        <v>64336</v>
      </c>
      <c r="AQ4" s="3">
        <v>89631</v>
      </c>
      <c r="AR4" s="26">
        <v>12</v>
      </c>
      <c r="AS4" s="3">
        <f>AF4+AG4+AH4+AI4+AJ4+AK4+AL4+AM4+AN4+AO4+AP4+AQ4</f>
        <v>513074</v>
      </c>
      <c r="AT4" s="15">
        <f>AS4</f>
        <v>513074</v>
      </c>
      <c r="AU4" s="7">
        <v>0</v>
      </c>
    </row>
    <row r="5" spans="1:82" x14ac:dyDescent="0.2">
      <c r="A5" s="4">
        <v>2</v>
      </c>
      <c r="B5" s="19" t="s">
        <v>46</v>
      </c>
      <c r="C5" s="19" t="s">
        <v>69</v>
      </c>
      <c r="D5" s="5" t="s">
        <v>42</v>
      </c>
      <c r="E5" s="5" t="s">
        <v>54</v>
      </c>
      <c r="F5" s="5" t="s">
        <v>55</v>
      </c>
      <c r="G5" s="5" t="s">
        <v>56</v>
      </c>
      <c r="H5" s="20" t="s">
        <v>43</v>
      </c>
      <c r="I5" s="5" t="s">
        <v>44</v>
      </c>
      <c r="J5" s="21" t="s">
        <v>51</v>
      </c>
      <c r="K5" s="5" t="s">
        <v>107</v>
      </c>
      <c r="L5" s="6" t="s">
        <v>108</v>
      </c>
      <c r="M5" s="22" t="s">
        <v>134</v>
      </c>
      <c r="N5" s="23" t="s">
        <v>52</v>
      </c>
      <c r="O5" s="24"/>
      <c r="P5" s="4" t="s">
        <v>72</v>
      </c>
      <c r="Q5" s="25" t="s">
        <v>71</v>
      </c>
      <c r="R5" s="2">
        <v>45292</v>
      </c>
      <c r="S5" s="2">
        <v>45657</v>
      </c>
      <c r="T5" s="85"/>
      <c r="U5" s="62" t="s">
        <v>141</v>
      </c>
      <c r="V5" s="63">
        <v>100</v>
      </c>
      <c r="W5" s="63">
        <v>0</v>
      </c>
      <c r="X5" s="63">
        <f t="shared" ref="X5:X26" si="0">V5+W5</f>
        <v>100</v>
      </c>
      <c r="Y5" s="7"/>
      <c r="Z5" s="3"/>
      <c r="AA5" s="3"/>
      <c r="AB5" s="3"/>
      <c r="AC5" s="3"/>
      <c r="AD5" s="3"/>
      <c r="AE5" s="3"/>
      <c r="AF5" s="3">
        <v>1</v>
      </c>
      <c r="AG5" s="3">
        <v>1</v>
      </c>
      <c r="AH5" s="3">
        <v>1</v>
      </c>
      <c r="AI5" s="3">
        <v>1</v>
      </c>
      <c r="AJ5" s="3">
        <v>1</v>
      </c>
      <c r="AK5" s="3">
        <v>1</v>
      </c>
      <c r="AL5" s="3">
        <v>1</v>
      </c>
      <c r="AM5" s="3">
        <v>1</v>
      </c>
      <c r="AN5" s="3">
        <v>1</v>
      </c>
      <c r="AO5" s="3">
        <v>1</v>
      </c>
      <c r="AP5" s="3">
        <v>1</v>
      </c>
      <c r="AQ5" s="3">
        <v>1</v>
      </c>
      <c r="AR5" s="26">
        <v>12</v>
      </c>
      <c r="AS5" s="3">
        <f t="shared" ref="AS5:AS21" si="1">AF5+AG5+AH5+AI5+AJ5+AK5+AL5+AM5+AN5+AO5+AP5+AQ5</f>
        <v>12</v>
      </c>
      <c r="AT5" s="15">
        <f t="shared" ref="AT5:AT14" si="2">AS5</f>
        <v>12</v>
      </c>
      <c r="AU5" s="7">
        <v>0</v>
      </c>
    </row>
    <row r="6" spans="1:82" x14ac:dyDescent="0.2">
      <c r="A6" s="4">
        <v>3</v>
      </c>
      <c r="B6" s="19" t="s">
        <v>46</v>
      </c>
      <c r="C6" s="19" t="s">
        <v>74</v>
      </c>
      <c r="D6" s="5" t="s">
        <v>42</v>
      </c>
      <c r="E6" s="5" t="s">
        <v>73</v>
      </c>
      <c r="F6" s="5" t="s">
        <v>55</v>
      </c>
      <c r="G6" s="5" t="s">
        <v>56</v>
      </c>
      <c r="H6" s="20" t="s">
        <v>43</v>
      </c>
      <c r="I6" s="5" t="s">
        <v>44</v>
      </c>
      <c r="J6" s="21" t="s">
        <v>51</v>
      </c>
      <c r="K6" s="5" t="s">
        <v>107</v>
      </c>
      <c r="L6" s="6" t="s">
        <v>108</v>
      </c>
      <c r="M6" s="22" t="s">
        <v>136</v>
      </c>
      <c r="N6" s="23" t="s">
        <v>52</v>
      </c>
      <c r="O6" s="24">
        <v>273</v>
      </c>
      <c r="P6" s="4"/>
      <c r="Q6" s="25" t="s">
        <v>75</v>
      </c>
      <c r="R6" s="2">
        <v>45292</v>
      </c>
      <c r="S6" s="2">
        <v>45657</v>
      </c>
      <c r="T6" s="85"/>
      <c r="U6" s="62" t="s">
        <v>141</v>
      </c>
      <c r="V6" s="63">
        <v>100</v>
      </c>
      <c r="W6" s="63">
        <v>0</v>
      </c>
      <c r="X6" s="63">
        <f t="shared" si="0"/>
        <v>100</v>
      </c>
      <c r="Z6" s="3"/>
      <c r="AA6" s="3"/>
      <c r="AB6" s="3"/>
      <c r="AC6" s="3"/>
      <c r="AD6" s="3"/>
      <c r="AE6" s="3"/>
      <c r="AF6" s="3">
        <v>68828</v>
      </c>
      <c r="AG6" s="3">
        <v>11188</v>
      </c>
      <c r="AH6" s="3">
        <v>10609</v>
      </c>
      <c r="AI6" s="3">
        <v>6990</v>
      </c>
      <c r="AJ6" s="3">
        <v>3478</v>
      </c>
      <c r="AK6" s="3">
        <v>1822</v>
      </c>
      <c r="AL6" s="3">
        <v>1367</v>
      </c>
      <c r="AM6" s="3">
        <v>1131</v>
      </c>
      <c r="AN6" s="3">
        <v>8631</v>
      </c>
      <c r="AO6" s="3">
        <v>18113</v>
      </c>
      <c r="AP6" s="3">
        <v>44226</v>
      </c>
      <c r="AQ6" s="3">
        <v>75164</v>
      </c>
      <c r="AR6" s="26">
        <v>12</v>
      </c>
      <c r="AS6" s="3">
        <f t="shared" si="1"/>
        <v>251547</v>
      </c>
      <c r="AT6" s="15">
        <f t="shared" si="2"/>
        <v>251547</v>
      </c>
      <c r="AU6" s="7">
        <v>0</v>
      </c>
    </row>
    <row r="7" spans="1:82" x14ac:dyDescent="0.2">
      <c r="A7" s="4">
        <v>4</v>
      </c>
      <c r="B7" s="19" t="s">
        <v>46</v>
      </c>
      <c r="C7" s="19" t="s">
        <v>74</v>
      </c>
      <c r="D7" s="5" t="s">
        <v>42</v>
      </c>
      <c r="E7" s="5" t="s">
        <v>77</v>
      </c>
      <c r="F7" s="5" t="s">
        <v>55</v>
      </c>
      <c r="G7" s="5" t="s">
        <v>56</v>
      </c>
      <c r="H7" s="20" t="s">
        <v>43</v>
      </c>
      <c r="I7" s="5" t="s">
        <v>44</v>
      </c>
      <c r="J7" s="21" t="s">
        <v>51</v>
      </c>
      <c r="K7" s="5" t="s">
        <v>107</v>
      </c>
      <c r="L7" s="6" t="s">
        <v>108</v>
      </c>
      <c r="M7" s="22" t="s">
        <v>136</v>
      </c>
      <c r="N7" s="23" t="s">
        <v>52</v>
      </c>
      <c r="O7" s="24">
        <v>111</v>
      </c>
      <c r="P7" s="4"/>
      <c r="Q7" s="25" t="s">
        <v>76</v>
      </c>
      <c r="R7" s="2">
        <v>45292</v>
      </c>
      <c r="S7" s="2">
        <v>45657</v>
      </c>
      <c r="T7" s="85"/>
      <c r="U7" s="62" t="s">
        <v>141</v>
      </c>
      <c r="V7" s="63">
        <v>100</v>
      </c>
      <c r="W7" s="63">
        <v>0</v>
      </c>
      <c r="X7" s="63">
        <f t="shared" si="0"/>
        <v>100</v>
      </c>
      <c r="Y7" s="7"/>
      <c r="Z7" s="55"/>
      <c r="AA7" s="3"/>
      <c r="AB7" s="3"/>
      <c r="AC7" s="3"/>
      <c r="AD7" s="3"/>
      <c r="AE7" s="3"/>
      <c r="AF7" s="3">
        <v>57789</v>
      </c>
      <c r="AG7" s="3">
        <v>36683</v>
      </c>
      <c r="AH7" s="3">
        <v>37656</v>
      </c>
      <c r="AI7" s="3">
        <v>20845</v>
      </c>
      <c r="AJ7" s="3">
        <v>3087</v>
      </c>
      <c r="AK7" s="3">
        <v>1877</v>
      </c>
      <c r="AL7" s="3">
        <v>1881</v>
      </c>
      <c r="AM7" s="3">
        <v>1710</v>
      </c>
      <c r="AN7" s="3">
        <v>7990</v>
      </c>
      <c r="AO7" s="3">
        <v>11634</v>
      </c>
      <c r="AP7" s="3">
        <v>37273</v>
      </c>
      <c r="AQ7" s="3">
        <v>31032</v>
      </c>
      <c r="AR7" s="26">
        <v>12</v>
      </c>
      <c r="AS7" s="3">
        <f t="shared" si="1"/>
        <v>249457</v>
      </c>
      <c r="AT7" s="15">
        <f t="shared" si="2"/>
        <v>249457</v>
      </c>
      <c r="AU7" s="7">
        <v>0</v>
      </c>
    </row>
    <row r="8" spans="1:82" s="7" customFormat="1" x14ac:dyDescent="0.2">
      <c r="A8" s="4">
        <v>5</v>
      </c>
      <c r="B8" s="27" t="s">
        <v>46</v>
      </c>
      <c r="C8" s="22" t="s">
        <v>74</v>
      </c>
      <c r="D8" s="28" t="s">
        <v>42</v>
      </c>
      <c r="E8" s="6" t="s">
        <v>73</v>
      </c>
      <c r="F8" s="29" t="s">
        <v>55</v>
      </c>
      <c r="G8" s="29" t="s">
        <v>56</v>
      </c>
      <c r="H8" s="30" t="s">
        <v>43</v>
      </c>
      <c r="I8" s="28" t="s">
        <v>44</v>
      </c>
      <c r="J8" s="28" t="s">
        <v>51</v>
      </c>
      <c r="K8" s="28" t="s">
        <v>107</v>
      </c>
      <c r="L8" s="6" t="s">
        <v>108</v>
      </c>
      <c r="M8" s="7" t="s">
        <v>136</v>
      </c>
      <c r="N8" s="7" t="s">
        <v>52</v>
      </c>
      <c r="O8" s="4">
        <v>540</v>
      </c>
      <c r="P8" s="4"/>
      <c r="Q8" s="12" t="s">
        <v>85</v>
      </c>
      <c r="R8" s="2">
        <v>45292</v>
      </c>
      <c r="S8" s="2">
        <v>45657</v>
      </c>
      <c r="T8" s="85"/>
      <c r="U8" s="62" t="s">
        <v>141</v>
      </c>
      <c r="V8" s="64">
        <v>100</v>
      </c>
      <c r="W8" s="64">
        <v>0</v>
      </c>
      <c r="X8" s="63">
        <f t="shared" si="0"/>
        <v>100</v>
      </c>
      <c r="Y8" s="31"/>
      <c r="Z8" s="55"/>
      <c r="AA8" s="3"/>
      <c r="AB8" s="3"/>
      <c r="AC8" s="3"/>
      <c r="AD8" s="3"/>
      <c r="AE8" s="3"/>
      <c r="AF8" s="3">
        <v>18655</v>
      </c>
      <c r="AG8" s="3">
        <v>16958</v>
      </c>
      <c r="AH8" s="3">
        <v>16958</v>
      </c>
      <c r="AI8" s="3">
        <v>15262</v>
      </c>
      <c r="AJ8" s="3">
        <v>13567</v>
      </c>
      <c r="AK8" s="3">
        <v>13567</v>
      </c>
      <c r="AL8" s="3">
        <v>0</v>
      </c>
      <c r="AM8" s="3">
        <v>0</v>
      </c>
      <c r="AN8" s="3">
        <v>15262</v>
      </c>
      <c r="AO8" s="3">
        <v>16958</v>
      </c>
      <c r="AP8" s="3">
        <v>16958</v>
      </c>
      <c r="AQ8" s="15">
        <v>73394</v>
      </c>
      <c r="AR8" s="26">
        <v>12</v>
      </c>
      <c r="AS8" s="3">
        <f t="shared" si="1"/>
        <v>217539</v>
      </c>
      <c r="AT8" s="15">
        <f t="shared" si="2"/>
        <v>217539</v>
      </c>
      <c r="AU8" s="7">
        <v>0</v>
      </c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</row>
    <row r="9" spans="1:82" x14ac:dyDescent="0.2">
      <c r="A9" s="4">
        <v>6</v>
      </c>
      <c r="B9" s="19" t="s">
        <v>46</v>
      </c>
      <c r="C9" s="19" t="s">
        <v>82</v>
      </c>
      <c r="D9" s="5" t="s">
        <v>42</v>
      </c>
      <c r="E9" s="5" t="s">
        <v>83</v>
      </c>
      <c r="F9" s="5" t="s">
        <v>55</v>
      </c>
      <c r="G9" s="5" t="s">
        <v>56</v>
      </c>
      <c r="H9" s="20" t="s">
        <v>43</v>
      </c>
      <c r="I9" s="5" t="s">
        <v>44</v>
      </c>
      <c r="J9" s="21" t="s">
        <v>51</v>
      </c>
      <c r="K9" s="5" t="s">
        <v>107</v>
      </c>
      <c r="L9" s="6" t="s">
        <v>108</v>
      </c>
      <c r="M9" s="22" t="s">
        <v>134</v>
      </c>
      <c r="N9" s="23" t="s">
        <v>52</v>
      </c>
      <c r="O9" s="7"/>
      <c r="P9" s="4" t="s">
        <v>104</v>
      </c>
      <c r="Q9" s="25" t="s">
        <v>84</v>
      </c>
      <c r="R9" s="2">
        <v>45292</v>
      </c>
      <c r="S9" s="2">
        <v>45657</v>
      </c>
      <c r="T9" s="85"/>
      <c r="U9" s="62" t="s">
        <v>141</v>
      </c>
      <c r="V9" s="63">
        <v>100</v>
      </c>
      <c r="W9" s="63">
        <v>0</v>
      </c>
      <c r="X9" s="63">
        <f t="shared" si="0"/>
        <v>100</v>
      </c>
      <c r="Y9" s="7"/>
      <c r="Z9" s="3"/>
      <c r="AA9" s="3"/>
      <c r="AB9" s="3"/>
      <c r="AC9" s="3"/>
      <c r="AD9" s="3"/>
      <c r="AE9" s="3"/>
      <c r="AF9" s="3">
        <v>7</v>
      </c>
      <c r="AG9" s="3">
        <v>7</v>
      </c>
      <c r="AH9" s="3">
        <v>7</v>
      </c>
      <c r="AI9" s="3">
        <v>7</v>
      </c>
      <c r="AJ9" s="3">
        <v>7</v>
      </c>
      <c r="AK9" s="3">
        <v>7</v>
      </c>
      <c r="AL9" s="3">
        <v>7</v>
      </c>
      <c r="AM9" s="3">
        <v>7</v>
      </c>
      <c r="AN9" s="3">
        <v>7</v>
      </c>
      <c r="AO9" s="3">
        <v>7</v>
      </c>
      <c r="AP9" s="3">
        <v>7</v>
      </c>
      <c r="AQ9" s="3">
        <v>7</v>
      </c>
      <c r="AR9" s="26">
        <v>12</v>
      </c>
      <c r="AS9" s="3">
        <f t="shared" si="1"/>
        <v>84</v>
      </c>
      <c r="AT9" s="15">
        <f t="shared" si="2"/>
        <v>84</v>
      </c>
      <c r="AU9" s="7">
        <v>0</v>
      </c>
    </row>
    <row r="10" spans="1:82" x14ac:dyDescent="0.2">
      <c r="A10" s="4">
        <v>7</v>
      </c>
      <c r="B10" s="19" t="s">
        <v>46</v>
      </c>
      <c r="C10" s="19" t="s">
        <v>78</v>
      </c>
      <c r="D10" s="5" t="s">
        <v>42</v>
      </c>
      <c r="E10" s="5" t="s">
        <v>79</v>
      </c>
      <c r="F10" s="5" t="s">
        <v>55</v>
      </c>
      <c r="G10" s="5" t="s">
        <v>56</v>
      </c>
      <c r="H10" s="32" t="s">
        <v>43</v>
      </c>
      <c r="I10" s="5" t="s">
        <v>44</v>
      </c>
      <c r="J10" s="21" t="s">
        <v>51</v>
      </c>
      <c r="K10" s="5" t="s">
        <v>107</v>
      </c>
      <c r="L10" s="6" t="s">
        <v>108</v>
      </c>
      <c r="M10" s="22" t="s">
        <v>134</v>
      </c>
      <c r="N10" s="23" t="s">
        <v>52</v>
      </c>
      <c r="O10" s="7"/>
      <c r="P10" s="4" t="s">
        <v>80</v>
      </c>
      <c r="Q10" s="25" t="s">
        <v>81</v>
      </c>
      <c r="R10" s="2">
        <v>45292</v>
      </c>
      <c r="S10" s="2">
        <v>45657</v>
      </c>
      <c r="T10" s="85"/>
      <c r="U10" s="62" t="s">
        <v>141</v>
      </c>
      <c r="V10" s="63">
        <v>100</v>
      </c>
      <c r="W10" s="63">
        <v>0</v>
      </c>
      <c r="X10" s="63">
        <f t="shared" si="0"/>
        <v>100</v>
      </c>
      <c r="Y10" s="7"/>
      <c r="Z10" s="3"/>
      <c r="AA10" s="3"/>
      <c r="AB10" s="3"/>
      <c r="AC10" s="3"/>
      <c r="AD10" s="3"/>
      <c r="AE10" s="3"/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26">
        <v>12</v>
      </c>
      <c r="AS10" s="3">
        <f t="shared" si="1"/>
        <v>0</v>
      </c>
      <c r="AT10" s="15">
        <f t="shared" si="2"/>
        <v>0</v>
      </c>
      <c r="AU10" s="7">
        <v>0</v>
      </c>
    </row>
    <row r="11" spans="1:82" x14ac:dyDescent="0.2">
      <c r="A11" s="4">
        <v>8</v>
      </c>
      <c r="B11" s="19" t="s">
        <v>46</v>
      </c>
      <c r="C11" s="19" t="s">
        <v>47</v>
      </c>
      <c r="D11" s="5" t="s">
        <v>42</v>
      </c>
      <c r="E11" s="5" t="s">
        <v>48</v>
      </c>
      <c r="F11" s="5" t="s">
        <v>49</v>
      </c>
      <c r="G11" s="5" t="s">
        <v>50</v>
      </c>
      <c r="H11" s="20" t="s">
        <v>43</v>
      </c>
      <c r="I11" s="5" t="s">
        <v>44</v>
      </c>
      <c r="J11" s="21" t="s">
        <v>51</v>
      </c>
      <c r="K11" s="5" t="s">
        <v>107</v>
      </c>
      <c r="L11" s="6" t="s">
        <v>108</v>
      </c>
      <c r="M11" s="19" t="s">
        <v>136</v>
      </c>
      <c r="N11" s="33" t="s">
        <v>52</v>
      </c>
      <c r="O11" s="4">
        <v>111</v>
      </c>
      <c r="P11" s="4"/>
      <c r="Q11" s="25" t="s">
        <v>53</v>
      </c>
      <c r="R11" s="2">
        <v>45292</v>
      </c>
      <c r="S11" s="2">
        <v>45657</v>
      </c>
      <c r="T11" s="85"/>
      <c r="U11" s="62" t="s">
        <v>141</v>
      </c>
      <c r="V11" s="63">
        <v>100</v>
      </c>
      <c r="W11" s="63">
        <v>0</v>
      </c>
      <c r="X11" s="63">
        <f t="shared" si="0"/>
        <v>100</v>
      </c>
      <c r="Y11" s="7"/>
      <c r="Z11" s="3"/>
      <c r="AA11" s="3"/>
      <c r="AB11" s="3"/>
      <c r="AC11" s="3"/>
      <c r="AD11" s="3"/>
      <c r="AE11" s="3"/>
      <c r="AF11" s="3">
        <v>27258</v>
      </c>
      <c r="AG11" s="3">
        <v>21666</v>
      </c>
      <c r="AH11" s="3">
        <v>20201</v>
      </c>
      <c r="AI11" s="3">
        <v>15035</v>
      </c>
      <c r="AJ11" s="3">
        <v>896</v>
      </c>
      <c r="AK11" s="3">
        <v>0</v>
      </c>
      <c r="AL11" s="3">
        <v>0</v>
      </c>
      <c r="AM11" s="3">
        <v>0</v>
      </c>
      <c r="AN11" s="3">
        <v>0</v>
      </c>
      <c r="AO11" s="3">
        <v>8077</v>
      </c>
      <c r="AP11" s="3">
        <v>19775</v>
      </c>
      <c r="AQ11" s="3">
        <v>14568</v>
      </c>
      <c r="AR11" s="26">
        <v>12</v>
      </c>
      <c r="AS11" s="3">
        <f t="shared" si="1"/>
        <v>127476</v>
      </c>
      <c r="AT11" s="15">
        <f t="shared" si="2"/>
        <v>127476</v>
      </c>
      <c r="AU11" s="7">
        <v>0</v>
      </c>
    </row>
    <row r="12" spans="1:82" x14ac:dyDescent="0.2">
      <c r="A12" s="4">
        <v>9</v>
      </c>
      <c r="B12" s="21" t="s">
        <v>46</v>
      </c>
      <c r="C12" s="21" t="s">
        <v>65</v>
      </c>
      <c r="D12" s="21" t="s">
        <v>42</v>
      </c>
      <c r="E12" s="22" t="s">
        <v>58</v>
      </c>
      <c r="F12" s="21" t="s">
        <v>49</v>
      </c>
      <c r="G12" s="21" t="s">
        <v>50</v>
      </c>
      <c r="H12" s="7" t="s">
        <v>43</v>
      </c>
      <c r="I12" s="21" t="s">
        <v>44</v>
      </c>
      <c r="J12" s="21" t="s">
        <v>51</v>
      </c>
      <c r="K12" s="21" t="s">
        <v>107</v>
      </c>
      <c r="L12" s="34" t="s">
        <v>108</v>
      </c>
      <c r="M12" s="21" t="s">
        <v>133</v>
      </c>
      <c r="N12" s="21" t="s">
        <v>52</v>
      </c>
      <c r="O12" s="35"/>
      <c r="P12" s="36" t="s">
        <v>68</v>
      </c>
      <c r="Q12" s="36" t="s">
        <v>57</v>
      </c>
      <c r="R12" s="2">
        <v>45292</v>
      </c>
      <c r="S12" s="2">
        <v>45657</v>
      </c>
      <c r="T12" s="85"/>
      <c r="U12" s="62" t="s">
        <v>141</v>
      </c>
      <c r="V12" s="65">
        <v>100</v>
      </c>
      <c r="W12" s="65">
        <v>0</v>
      </c>
      <c r="X12" s="63">
        <f t="shared" si="0"/>
        <v>100</v>
      </c>
      <c r="Z12" s="38"/>
      <c r="AA12" s="38"/>
      <c r="AB12" s="38"/>
      <c r="AC12" s="38"/>
      <c r="AD12" s="38"/>
      <c r="AE12" s="38"/>
      <c r="AF12" s="38">
        <v>19825</v>
      </c>
      <c r="AG12" s="38">
        <v>0</v>
      </c>
      <c r="AH12" s="38">
        <v>24425</v>
      </c>
      <c r="AI12" s="38">
        <v>3802</v>
      </c>
      <c r="AJ12" s="38">
        <v>3802</v>
      </c>
      <c r="AK12" s="38">
        <v>0</v>
      </c>
      <c r="AL12" s="38">
        <v>0</v>
      </c>
      <c r="AM12" s="38">
        <v>0</v>
      </c>
      <c r="AN12" s="38">
        <v>0</v>
      </c>
      <c r="AO12" s="38">
        <v>0</v>
      </c>
      <c r="AP12" s="38">
        <v>11544</v>
      </c>
      <c r="AQ12" s="38">
        <v>0</v>
      </c>
      <c r="AR12" s="26">
        <v>12</v>
      </c>
      <c r="AS12" s="3">
        <f t="shared" si="1"/>
        <v>63398</v>
      </c>
      <c r="AT12" s="15">
        <f t="shared" si="2"/>
        <v>63398</v>
      </c>
      <c r="AU12" s="7">
        <v>0</v>
      </c>
    </row>
    <row r="13" spans="1:82" x14ac:dyDescent="0.2">
      <c r="A13" s="4">
        <v>10</v>
      </c>
      <c r="B13" s="21" t="s">
        <v>46</v>
      </c>
      <c r="C13" s="21" t="s">
        <v>65</v>
      </c>
      <c r="D13" s="21" t="s">
        <v>42</v>
      </c>
      <c r="E13" s="22" t="s">
        <v>60</v>
      </c>
      <c r="F13" s="21" t="s">
        <v>61</v>
      </c>
      <c r="G13" s="21" t="s">
        <v>50</v>
      </c>
      <c r="H13" s="20" t="s">
        <v>43</v>
      </c>
      <c r="I13" s="21" t="s">
        <v>44</v>
      </c>
      <c r="J13" s="21" t="s">
        <v>51</v>
      </c>
      <c r="K13" s="21" t="s">
        <v>107</v>
      </c>
      <c r="L13" s="34" t="s">
        <v>108</v>
      </c>
      <c r="M13" s="21" t="s">
        <v>133</v>
      </c>
      <c r="N13" s="21" t="s">
        <v>52</v>
      </c>
      <c r="O13" s="35"/>
      <c r="P13" s="35" t="s">
        <v>67</v>
      </c>
      <c r="Q13" s="36" t="s">
        <v>59</v>
      </c>
      <c r="R13" s="2">
        <v>45292</v>
      </c>
      <c r="S13" s="2">
        <v>45657</v>
      </c>
      <c r="T13" s="85"/>
      <c r="U13" s="62" t="s">
        <v>141</v>
      </c>
      <c r="V13" s="65">
        <v>100</v>
      </c>
      <c r="W13" s="65">
        <v>0</v>
      </c>
      <c r="X13" s="63">
        <f t="shared" si="0"/>
        <v>100</v>
      </c>
      <c r="Y13" s="39"/>
      <c r="Z13" s="37"/>
      <c r="AA13" s="37"/>
      <c r="AB13" s="37"/>
      <c r="AC13" s="37"/>
      <c r="AD13" s="37"/>
      <c r="AE13" s="37"/>
      <c r="AF13" s="37">
        <v>5883</v>
      </c>
      <c r="AG13" s="37">
        <v>1207</v>
      </c>
      <c r="AH13" s="37">
        <v>2597</v>
      </c>
      <c r="AI13" s="37">
        <v>744</v>
      </c>
      <c r="AJ13" s="37">
        <v>328</v>
      </c>
      <c r="AK13" s="37">
        <v>692</v>
      </c>
      <c r="AL13" s="37">
        <v>441</v>
      </c>
      <c r="AM13" s="37">
        <v>433</v>
      </c>
      <c r="AN13" s="37">
        <v>659</v>
      </c>
      <c r="AO13" s="37">
        <v>944</v>
      </c>
      <c r="AP13" s="37">
        <v>786</v>
      </c>
      <c r="AQ13" s="37">
        <v>832</v>
      </c>
      <c r="AR13" s="26">
        <v>12</v>
      </c>
      <c r="AS13" s="3">
        <f t="shared" si="1"/>
        <v>15546</v>
      </c>
      <c r="AT13" s="15">
        <f t="shared" si="2"/>
        <v>15546</v>
      </c>
      <c r="AU13" s="7">
        <v>0</v>
      </c>
    </row>
    <row r="14" spans="1:82" x14ac:dyDescent="0.2">
      <c r="A14" s="4">
        <v>11</v>
      </c>
      <c r="B14" s="21" t="s">
        <v>46</v>
      </c>
      <c r="C14" s="21" t="s">
        <v>65</v>
      </c>
      <c r="D14" s="21" t="s">
        <v>42</v>
      </c>
      <c r="E14" s="22" t="s">
        <v>48</v>
      </c>
      <c r="F14" s="21" t="s">
        <v>49</v>
      </c>
      <c r="G14" s="21" t="s">
        <v>50</v>
      </c>
      <c r="H14" s="20" t="s">
        <v>43</v>
      </c>
      <c r="I14" s="21" t="s">
        <v>44</v>
      </c>
      <c r="J14" s="21" t="s">
        <v>51</v>
      </c>
      <c r="K14" s="21" t="s">
        <v>107</v>
      </c>
      <c r="L14" s="34" t="s">
        <v>108</v>
      </c>
      <c r="M14" s="21" t="s">
        <v>134</v>
      </c>
      <c r="N14" s="21" t="s">
        <v>52</v>
      </c>
      <c r="O14" s="35"/>
      <c r="P14" s="35" t="s">
        <v>103</v>
      </c>
      <c r="Q14" s="36" t="s">
        <v>62</v>
      </c>
      <c r="R14" s="2">
        <v>45292</v>
      </c>
      <c r="S14" s="2">
        <v>45657</v>
      </c>
      <c r="T14" s="85"/>
      <c r="U14" s="62" t="s">
        <v>141</v>
      </c>
      <c r="V14" s="65">
        <v>100</v>
      </c>
      <c r="W14" s="65">
        <v>0</v>
      </c>
      <c r="X14" s="63">
        <f t="shared" si="0"/>
        <v>100</v>
      </c>
      <c r="Y14" s="39"/>
      <c r="Z14" s="58"/>
      <c r="AA14" s="37"/>
      <c r="AB14" s="37"/>
      <c r="AC14" s="37"/>
      <c r="AD14" s="37"/>
      <c r="AE14" s="37"/>
      <c r="AF14" s="37">
        <v>5</v>
      </c>
      <c r="AG14" s="37">
        <v>5</v>
      </c>
      <c r="AH14" s="37">
        <v>5</v>
      </c>
      <c r="AI14" s="37">
        <v>5</v>
      </c>
      <c r="AJ14" s="37">
        <v>5</v>
      </c>
      <c r="AK14" s="37">
        <v>5</v>
      </c>
      <c r="AL14" s="37">
        <v>5</v>
      </c>
      <c r="AM14" s="37">
        <v>5</v>
      </c>
      <c r="AN14" s="37">
        <v>5</v>
      </c>
      <c r="AO14" s="37">
        <v>5</v>
      </c>
      <c r="AP14" s="37">
        <v>5</v>
      </c>
      <c r="AQ14" s="37">
        <v>5</v>
      </c>
      <c r="AR14" s="26">
        <v>12</v>
      </c>
      <c r="AS14" s="3">
        <f t="shared" si="1"/>
        <v>60</v>
      </c>
      <c r="AT14" s="15">
        <f t="shared" si="2"/>
        <v>60</v>
      </c>
      <c r="AU14" s="7">
        <v>0</v>
      </c>
    </row>
    <row r="15" spans="1:82" x14ac:dyDescent="0.2">
      <c r="A15" s="4">
        <v>12</v>
      </c>
      <c r="B15" s="41" t="s">
        <v>46</v>
      </c>
      <c r="C15" s="42" t="s">
        <v>65</v>
      </c>
      <c r="D15" s="42" t="s">
        <v>42</v>
      </c>
      <c r="E15" s="28" t="s">
        <v>63</v>
      </c>
      <c r="F15" s="42" t="s">
        <v>61</v>
      </c>
      <c r="G15" s="42" t="s">
        <v>50</v>
      </c>
      <c r="H15" s="30" t="s">
        <v>43</v>
      </c>
      <c r="I15" s="42" t="s">
        <v>44</v>
      </c>
      <c r="J15" s="42" t="s">
        <v>51</v>
      </c>
      <c r="K15" s="42" t="s">
        <v>107</v>
      </c>
      <c r="L15" s="43" t="s">
        <v>108</v>
      </c>
      <c r="M15" s="42" t="s">
        <v>136</v>
      </c>
      <c r="N15" s="42" t="s">
        <v>52</v>
      </c>
      <c r="O15" s="44">
        <v>111</v>
      </c>
      <c r="P15" s="45"/>
      <c r="Q15" s="46" t="s">
        <v>64</v>
      </c>
      <c r="R15" s="2">
        <v>45292</v>
      </c>
      <c r="S15" s="2">
        <v>45657</v>
      </c>
      <c r="T15" s="85"/>
      <c r="U15" s="62" t="s">
        <v>141</v>
      </c>
      <c r="V15" s="64">
        <v>100</v>
      </c>
      <c r="W15" s="64">
        <v>0</v>
      </c>
      <c r="X15" s="63">
        <f t="shared" si="0"/>
        <v>100</v>
      </c>
      <c r="Y15" s="47"/>
      <c r="Z15" s="37"/>
      <c r="AA15" s="48"/>
      <c r="AB15" s="49"/>
      <c r="AC15" s="48"/>
      <c r="AD15" s="48"/>
      <c r="AE15" s="48"/>
      <c r="AF15" s="48">
        <v>34157</v>
      </c>
      <c r="AG15" s="48">
        <v>37224</v>
      </c>
      <c r="AH15" s="48">
        <v>32271</v>
      </c>
      <c r="AI15" s="48">
        <v>24463</v>
      </c>
      <c r="AJ15" s="48">
        <v>1109</v>
      </c>
      <c r="AK15" s="48">
        <v>0</v>
      </c>
      <c r="AL15" s="48">
        <v>0</v>
      </c>
      <c r="AM15" s="48">
        <v>0</v>
      </c>
      <c r="AN15" s="48">
        <v>0</v>
      </c>
      <c r="AO15" s="48">
        <v>0</v>
      </c>
      <c r="AP15" s="48">
        <v>20290</v>
      </c>
      <c r="AQ15" s="48">
        <v>17074</v>
      </c>
      <c r="AR15" s="26">
        <v>12</v>
      </c>
      <c r="AS15" s="3">
        <f t="shared" si="1"/>
        <v>166588</v>
      </c>
      <c r="AT15" s="15">
        <f>AS15</f>
        <v>166588</v>
      </c>
      <c r="AU15" s="7">
        <v>0</v>
      </c>
    </row>
    <row r="16" spans="1:82" x14ac:dyDescent="0.2">
      <c r="A16" s="4">
        <v>13</v>
      </c>
      <c r="B16" s="41" t="s">
        <v>46</v>
      </c>
      <c r="C16" s="7" t="s">
        <v>86</v>
      </c>
      <c r="D16" s="7" t="s">
        <v>138</v>
      </c>
      <c r="E16" s="28" t="s">
        <v>109</v>
      </c>
      <c r="F16" s="42" t="s">
        <v>49</v>
      </c>
      <c r="G16" s="42" t="s">
        <v>50</v>
      </c>
      <c r="H16" s="30" t="s">
        <v>43</v>
      </c>
      <c r="I16" s="42" t="s">
        <v>44</v>
      </c>
      <c r="J16" s="42" t="s">
        <v>51</v>
      </c>
      <c r="K16" s="42" t="s">
        <v>45</v>
      </c>
      <c r="L16" s="60" t="s">
        <v>139</v>
      </c>
      <c r="M16" s="42" t="s">
        <v>133</v>
      </c>
      <c r="N16" s="42" t="s">
        <v>52</v>
      </c>
      <c r="O16" s="44"/>
      <c r="P16" s="45" t="s">
        <v>110</v>
      </c>
      <c r="Q16" s="46" t="s">
        <v>111</v>
      </c>
      <c r="R16" s="2">
        <v>45292</v>
      </c>
      <c r="S16" s="2">
        <v>45657</v>
      </c>
      <c r="T16" s="85"/>
      <c r="U16" s="62" t="s">
        <v>142</v>
      </c>
      <c r="V16" s="64">
        <v>0</v>
      </c>
      <c r="W16" s="64">
        <v>100</v>
      </c>
      <c r="X16" s="63">
        <f t="shared" si="0"/>
        <v>100</v>
      </c>
      <c r="Y16" s="47" t="s">
        <v>140</v>
      </c>
      <c r="Z16" s="58"/>
      <c r="AA16" s="48"/>
      <c r="AB16" s="49"/>
      <c r="AC16" s="48"/>
      <c r="AD16" s="48"/>
      <c r="AE16" s="48"/>
      <c r="AF16" s="48">
        <v>250</v>
      </c>
      <c r="AG16" s="48">
        <v>250</v>
      </c>
      <c r="AH16" s="48">
        <v>250</v>
      </c>
      <c r="AI16" s="48">
        <v>0</v>
      </c>
      <c r="AJ16" s="48">
        <v>0</v>
      </c>
      <c r="AK16" s="48">
        <v>0</v>
      </c>
      <c r="AL16" s="48">
        <v>0</v>
      </c>
      <c r="AM16" s="48">
        <v>0</v>
      </c>
      <c r="AN16" s="48">
        <v>0</v>
      </c>
      <c r="AO16" s="48">
        <v>750</v>
      </c>
      <c r="AP16" s="48">
        <v>750</v>
      </c>
      <c r="AQ16" s="48">
        <v>750</v>
      </c>
      <c r="AR16" s="26">
        <v>12</v>
      </c>
      <c r="AS16" s="3">
        <f t="shared" si="1"/>
        <v>3000</v>
      </c>
      <c r="AT16" s="15">
        <v>0</v>
      </c>
      <c r="AU16" s="15">
        <f>AS16</f>
        <v>3000</v>
      </c>
    </row>
    <row r="17" spans="1:82" s="7" customFormat="1" x14ac:dyDescent="0.2">
      <c r="A17" s="4">
        <v>14</v>
      </c>
      <c r="B17" s="7" t="s">
        <v>46</v>
      </c>
      <c r="C17" s="7" t="s">
        <v>86</v>
      </c>
      <c r="D17" s="42"/>
      <c r="E17" s="5" t="s">
        <v>87</v>
      </c>
      <c r="F17" s="7" t="s">
        <v>55</v>
      </c>
      <c r="G17" s="7" t="s">
        <v>56</v>
      </c>
      <c r="H17" s="7" t="s">
        <v>43</v>
      </c>
      <c r="I17" s="7" t="s">
        <v>44</v>
      </c>
      <c r="J17" s="7" t="s">
        <v>51</v>
      </c>
      <c r="K17" s="7" t="s">
        <v>107</v>
      </c>
      <c r="L17" s="6" t="s">
        <v>108</v>
      </c>
      <c r="M17" s="7" t="s">
        <v>135</v>
      </c>
      <c r="N17" s="7" t="s">
        <v>52</v>
      </c>
      <c r="O17" s="4"/>
      <c r="P17" s="4" t="s">
        <v>88</v>
      </c>
      <c r="Q17" s="12" t="s">
        <v>89</v>
      </c>
      <c r="R17" s="2">
        <v>45292</v>
      </c>
      <c r="S17" s="2">
        <v>45657</v>
      </c>
      <c r="T17" s="85"/>
      <c r="U17" s="62" t="s">
        <v>142</v>
      </c>
      <c r="V17" s="63">
        <v>0</v>
      </c>
      <c r="W17" s="63">
        <v>100</v>
      </c>
      <c r="X17" s="63">
        <f t="shared" si="0"/>
        <v>100</v>
      </c>
      <c r="Z17" s="58"/>
      <c r="AA17" s="3"/>
      <c r="AB17" s="3"/>
      <c r="AC17" s="3"/>
      <c r="AD17" s="3"/>
      <c r="AE17" s="3"/>
      <c r="AF17" s="3">
        <v>22130</v>
      </c>
      <c r="AG17" s="3">
        <v>28749</v>
      </c>
      <c r="AH17" s="3">
        <v>23918</v>
      </c>
      <c r="AI17" s="3">
        <v>13275</v>
      </c>
      <c r="AJ17" s="3">
        <v>3699</v>
      </c>
      <c r="AK17" s="3">
        <v>1038</v>
      </c>
      <c r="AL17" s="3">
        <v>1031</v>
      </c>
      <c r="AM17" s="3">
        <v>981</v>
      </c>
      <c r="AN17" s="3">
        <v>5619</v>
      </c>
      <c r="AO17" s="3">
        <v>9156</v>
      </c>
      <c r="AP17" s="3">
        <v>14167</v>
      </c>
      <c r="AQ17" s="3">
        <v>25907</v>
      </c>
      <c r="AR17" s="26">
        <v>12</v>
      </c>
      <c r="AS17" s="3">
        <f t="shared" si="1"/>
        <v>149670</v>
      </c>
      <c r="AT17" s="7">
        <v>0</v>
      </c>
      <c r="AU17" s="15">
        <f t="shared" ref="AU17:AU18" si="3">AS17</f>
        <v>149670</v>
      </c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</row>
    <row r="18" spans="1:82" s="7" customFormat="1" x14ac:dyDescent="0.2">
      <c r="A18" s="4">
        <v>15</v>
      </c>
      <c r="B18" s="7" t="s">
        <v>46</v>
      </c>
      <c r="C18" s="7" t="s">
        <v>86</v>
      </c>
      <c r="E18" s="5" t="s">
        <v>90</v>
      </c>
      <c r="F18" s="7" t="s">
        <v>55</v>
      </c>
      <c r="G18" s="7" t="s">
        <v>56</v>
      </c>
      <c r="H18" s="7" t="s">
        <v>43</v>
      </c>
      <c r="I18" s="7" t="s">
        <v>44</v>
      </c>
      <c r="J18" s="7" t="s">
        <v>51</v>
      </c>
      <c r="K18" s="7" t="s">
        <v>107</v>
      </c>
      <c r="L18" s="6" t="s">
        <v>108</v>
      </c>
      <c r="M18" s="7" t="s">
        <v>135</v>
      </c>
      <c r="N18" s="7" t="s">
        <v>52</v>
      </c>
      <c r="O18" s="4"/>
      <c r="P18" s="4" t="s">
        <v>91</v>
      </c>
      <c r="Q18" s="12" t="s">
        <v>92</v>
      </c>
      <c r="R18" s="2">
        <v>45292</v>
      </c>
      <c r="S18" s="2">
        <v>45657</v>
      </c>
      <c r="T18" s="85"/>
      <c r="U18" s="62" t="s">
        <v>142</v>
      </c>
      <c r="V18" s="63">
        <v>0</v>
      </c>
      <c r="W18" s="63">
        <v>100</v>
      </c>
      <c r="X18" s="63">
        <f t="shared" si="0"/>
        <v>100</v>
      </c>
      <c r="Z18" s="58"/>
      <c r="AA18" s="3"/>
      <c r="AB18" s="3"/>
      <c r="AC18" s="3"/>
      <c r="AD18" s="3"/>
      <c r="AE18" s="3"/>
      <c r="AF18" s="3">
        <v>28650</v>
      </c>
      <c r="AG18" s="3">
        <v>19556</v>
      </c>
      <c r="AH18" s="3">
        <v>19193</v>
      </c>
      <c r="AI18" s="3">
        <v>14267</v>
      </c>
      <c r="AJ18" s="3">
        <v>4595</v>
      </c>
      <c r="AK18" s="3">
        <v>2652</v>
      </c>
      <c r="AL18" s="3">
        <v>2635</v>
      </c>
      <c r="AM18" s="3">
        <v>2104</v>
      </c>
      <c r="AN18" s="3">
        <v>5663</v>
      </c>
      <c r="AO18" s="3">
        <v>9468</v>
      </c>
      <c r="AP18" s="3">
        <v>14440</v>
      </c>
      <c r="AQ18" s="3">
        <v>26719</v>
      </c>
      <c r="AR18" s="26">
        <v>12</v>
      </c>
      <c r="AS18" s="3">
        <f t="shared" si="1"/>
        <v>149942</v>
      </c>
      <c r="AT18" s="7">
        <v>0</v>
      </c>
      <c r="AU18" s="15">
        <f t="shared" si="3"/>
        <v>149942</v>
      </c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</row>
    <row r="19" spans="1:82" s="7" customFormat="1" x14ac:dyDescent="0.2">
      <c r="A19" s="4">
        <v>16</v>
      </c>
      <c r="B19" s="7" t="s">
        <v>46</v>
      </c>
      <c r="C19" s="7" t="s">
        <v>93</v>
      </c>
      <c r="E19" s="7" t="s">
        <v>94</v>
      </c>
      <c r="F19" s="7" t="s">
        <v>55</v>
      </c>
      <c r="G19" s="7" t="s">
        <v>56</v>
      </c>
      <c r="H19" s="7" t="s">
        <v>43</v>
      </c>
      <c r="I19" s="7" t="s">
        <v>44</v>
      </c>
      <c r="J19" s="7" t="s">
        <v>51</v>
      </c>
      <c r="K19" s="7" t="s">
        <v>107</v>
      </c>
      <c r="L19" s="29" t="s">
        <v>108</v>
      </c>
      <c r="M19" s="7" t="s">
        <v>135</v>
      </c>
      <c r="N19" s="7" t="s">
        <v>52</v>
      </c>
      <c r="O19" s="4"/>
      <c r="P19" s="4" t="s">
        <v>95</v>
      </c>
      <c r="Q19" s="12" t="s">
        <v>96</v>
      </c>
      <c r="R19" s="2">
        <v>45292</v>
      </c>
      <c r="S19" s="2">
        <v>45657</v>
      </c>
      <c r="T19" s="85"/>
      <c r="U19" s="62" t="s">
        <v>141</v>
      </c>
      <c r="V19" s="63">
        <v>100</v>
      </c>
      <c r="W19" s="63">
        <v>0</v>
      </c>
      <c r="X19" s="63">
        <f t="shared" si="0"/>
        <v>100</v>
      </c>
      <c r="Z19" s="58"/>
      <c r="AA19" s="3"/>
      <c r="AB19" s="3"/>
      <c r="AC19" s="3"/>
      <c r="AD19" s="3"/>
      <c r="AE19" s="3"/>
      <c r="AF19" s="3">
        <v>24364</v>
      </c>
      <c r="AG19" s="3">
        <v>25695</v>
      </c>
      <c r="AH19" s="3">
        <v>19060</v>
      </c>
      <c r="AI19" s="3">
        <v>10760</v>
      </c>
      <c r="AJ19" s="3">
        <v>2617</v>
      </c>
      <c r="AK19" s="3">
        <v>780</v>
      </c>
      <c r="AL19" s="3">
        <v>0</v>
      </c>
      <c r="AM19" s="3">
        <v>301</v>
      </c>
      <c r="AN19" s="3">
        <v>4274</v>
      </c>
      <c r="AO19" s="3">
        <v>4604</v>
      </c>
      <c r="AP19" s="3">
        <v>16797</v>
      </c>
      <c r="AQ19" s="15">
        <v>26913</v>
      </c>
      <c r="AR19" s="26">
        <v>12</v>
      </c>
      <c r="AS19" s="3">
        <f t="shared" si="1"/>
        <v>136165</v>
      </c>
      <c r="AT19" s="15">
        <f>AS19</f>
        <v>136165</v>
      </c>
      <c r="AU19" s="7">
        <v>0</v>
      </c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</row>
    <row r="20" spans="1:82" s="7" customFormat="1" x14ac:dyDescent="0.2">
      <c r="A20" s="4">
        <v>17</v>
      </c>
      <c r="B20" s="7" t="s">
        <v>46</v>
      </c>
      <c r="C20" s="7" t="s">
        <v>93</v>
      </c>
      <c r="E20" s="7" t="s">
        <v>115</v>
      </c>
      <c r="F20" s="7" t="s">
        <v>55</v>
      </c>
      <c r="G20" s="7" t="s">
        <v>56</v>
      </c>
      <c r="H20" s="7" t="s">
        <v>43</v>
      </c>
      <c r="I20" s="7" t="s">
        <v>44</v>
      </c>
      <c r="J20" s="7" t="s">
        <v>51</v>
      </c>
      <c r="K20" s="7" t="s">
        <v>107</v>
      </c>
      <c r="L20" s="29" t="s">
        <v>108</v>
      </c>
      <c r="M20" s="7" t="s">
        <v>134</v>
      </c>
      <c r="N20" s="7" t="s">
        <v>52</v>
      </c>
      <c r="O20" s="4"/>
      <c r="P20" s="4" t="s">
        <v>97</v>
      </c>
      <c r="Q20" s="12" t="s">
        <v>98</v>
      </c>
      <c r="R20" s="2">
        <v>45292</v>
      </c>
      <c r="S20" s="2">
        <v>45657</v>
      </c>
      <c r="T20" s="85"/>
      <c r="U20" s="62" t="s">
        <v>141</v>
      </c>
      <c r="V20" s="63">
        <v>100</v>
      </c>
      <c r="W20" s="63">
        <v>0</v>
      </c>
      <c r="X20" s="63">
        <f t="shared" si="0"/>
        <v>100</v>
      </c>
      <c r="Y20" s="31"/>
      <c r="Z20" s="58"/>
      <c r="AA20" s="3"/>
      <c r="AB20" s="3"/>
      <c r="AC20" s="3"/>
      <c r="AD20" s="3"/>
      <c r="AE20" s="3"/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15">
        <v>0</v>
      </c>
      <c r="AR20" s="26">
        <v>12</v>
      </c>
      <c r="AS20" s="3">
        <f t="shared" si="1"/>
        <v>0</v>
      </c>
      <c r="AT20" s="15">
        <f>AS20</f>
        <v>0</v>
      </c>
      <c r="AU20" s="15">
        <v>0</v>
      </c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</row>
    <row r="21" spans="1:82" s="41" customFormat="1" x14ac:dyDescent="0.2">
      <c r="A21" s="50">
        <v>18</v>
      </c>
      <c r="B21" s="41" t="s">
        <v>46</v>
      </c>
      <c r="C21" s="41" t="s">
        <v>99</v>
      </c>
      <c r="E21" s="41" t="s">
        <v>100</v>
      </c>
      <c r="F21" s="41" t="s">
        <v>55</v>
      </c>
      <c r="G21" s="41" t="s">
        <v>56</v>
      </c>
      <c r="H21" s="41" t="s">
        <v>43</v>
      </c>
      <c r="I21" s="41" t="s">
        <v>44</v>
      </c>
      <c r="J21" s="41" t="s">
        <v>51</v>
      </c>
      <c r="K21" s="41" t="s">
        <v>107</v>
      </c>
      <c r="L21" s="27" t="s">
        <v>108</v>
      </c>
      <c r="M21" s="41" t="s">
        <v>133</v>
      </c>
      <c r="N21" s="41" t="s">
        <v>52</v>
      </c>
      <c r="O21" s="50"/>
      <c r="P21" s="50" t="s">
        <v>101</v>
      </c>
      <c r="Q21" s="51" t="s">
        <v>102</v>
      </c>
      <c r="R21" s="52">
        <v>45292</v>
      </c>
      <c r="S21" s="52">
        <v>45657</v>
      </c>
      <c r="T21" s="85"/>
      <c r="U21" s="66" t="s">
        <v>142</v>
      </c>
      <c r="V21" s="67">
        <v>0</v>
      </c>
      <c r="W21" s="67">
        <v>100</v>
      </c>
      <c r="X21" s="63">
        <f t="shared" si="0"/>
        <v>100</v>
      </c>
      <c r="Z21" s="58"/>
      <c r="AA21" s="40"/>
      <c r="AB21" s="40"/>
      <c r="AC21" s="40"/>
      <c r="AD21" s="40"/>
      <c r="AE21" s="40"/>
      <c r="AF21" s="40">
        <v>4740</v>
      </c>
      <c r="AG21" s="40">
        <v>4740</v>
      </c>
      <c r="AH21" s="40">
        <v>4448</v>
      </c>
      <c r="AI21" s="40">
        <v>4448</v>
      </c>
      <c r="AJ21" s="40">
        <v>1433</v>
      </c>
      <c r="AK21" s="40">
        <v>1433</v>
      </c>
      <c r="AL21" s="40">
        <v>111</v>
      </c>
      <c r="AM21" s="40">
        <v>111</v>
      </c>
      <c r="AN21" s="40">
        <v>1626</v>
      </c>
      <c r="AO21" s="40">
        <v>1626</v>
      </c>
      <c r="AP21" s="40">
        <v>4894</v>
      </c>
      <c r="AQ21" s="59">
        <v>4894</v>
      </c>
      <c r="AR21" s="26">
        <v>12</v>
      </c>
      <c r="AS21" s="3">
        <f t="shared" si="1"/>
        <v>34504</v>
      </c>
      <c r="AT21" s="41">
        <v>0</v>
      </c>
      <c r="AU21" s="15">
        <f>AS21</f>
        <v>34504</v>
      </c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</row>
    <row r="22" spans="1:82" s="41" customFormat="1" x14ac:dyDescent="0.2">
      <c r="A22" s="50">
        <v>19</v>
      </c>
      <c r="B22" s="41" t="s">
        <v>46</v>
      </c>
      <c r="C22" s="41" t="s">
        <v>112</v>
      </c>
      <c r="E22" s="41" t="s">
        <v>113</v>
      </c>
      <c r="F22" s="41" t="s">
        <v>49</v>
      </c>
      <c r="G22" s="41" t="s">
        <v>50</v>
      </c>
      <c r="H22" s="41" t="s">
        <v>43</v>
      </c>
      <c r="I22" s="41" t="s">
        <v>44</v>
      </c>
      <c r="J22" s="41" t="s">
        <v>51</v>
      </c>
      <c r="K22" s="41" t="s">
        <v>107</v>
      </c>
      <c r="L22" s="27" t="s">
        <v>132</v>
      </c>
      <c r="M22" s="41" t="s">
        <v>137</v>
      </c>
      <c r="N22" s="41" t="s">
        <v>52</v>
      </c>
      <c r="O22" s="50">
        <v>729</v>
      </c>
      <c r="P22" s="50"/>
      <c r="Q22" s="51" t="s">
        <v>114</v>
      </c>
      <c r="R22" s="72">
        <v>45108</v>
      </c>
      <c r="S22" s="52">
        <v>45657</v>
      </c>
      <c r="T22" s="85"/>
      <c r="U22" s="66" t="s">
        <v>141</v>
      </c>
      <c r="V22" s="67">
        <v>100</v>
      </c>
      <c r="W22" s="67">
        <v>0</v>
      </c>
      <c r="X22" s="63">
        <f t="shared" si="0"/>
        <v>100</v>
      </c>
      <c r="Y22" s="57"/>
      <c r="Z22" s="55">
        <v>27248</v>
      </c>
      <c r="AA22" s="40">
        <v>26451</v>
      </c>
      <c r="AB22" s="40">
        <v>60514</v>
      </c>
      <c r="AC22" s="40">
        <v>85216</v>
      </c>
      <c r="AD22" s="40">
        <v>149399</v>
      </c>
      <c r="AE22" s="40">
        <v>186634</v>
      </c>
      <c r="AF22" s="40">
        <v>172912</v>
      </c>
      <c r="AG22" s="40">
        <v>165615</v>
      </c>
      <c r="AH22" s="40">
        <v>153280</v>
      </c>
      <c r="AI22" s="40">
        <v>111061</v>
      </c>
      <c r="AJ22" s="40">
        <v>42364</v>
      </c>
      <c r="AK22" s="40">
        <v>27291</v>
      </c>
      <c r="AL22" s="40">
        <v>27248</v>
      </c>
      <c r="AM22" s="40">
        <v>26451</v>
      </c>
      <c r="AN22" s="40">
        <v>60514</v>
      </c>
      <c r="AO22" s="40">
        <v>85216</v>
      </c>
      <c r="AP22" s="40">
        <v>149399</v>
      </c>
      <c r="AQ22" s="59">
        <v>186634</v>
      </c>
      <c r="AR22" s="49">
        <v>18</v>
      </c>
      <c r="AS22" s="40">
        <f>AF22+AG22+AH22+AI22+AJ22+AK22+AL22+AM22+AN22+AO22+AP22+AQ22+AE22+AD22+AC22+AB22+AA22+Z22</f>
        <v>1743447</v>
      </c>
      <c r="AT22" s="59">
        <f>AS22</f>
        <v>1743447</v>
      </c>
      <c r="AU22" s="15">
        <v>0</v>
      </c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</row>
    <row r="23" spans="1:82" s="41" customFormat="1" x14ac:dyDescent="0.2">
      <c r="A23" s="50">
        <v>20</v>
      </c>
      <c r="B23" s="41" t="s">
        <v>46</v>
      </c>
      <c r="C23" s="41" t="s">
        <v>116</v>
      </c>
      <c r="E23" s="41" t="s">
        <v>117</v>
      </c>
      <c r="F23" s="41" t="s">
        <v>55</v>
      </c>
      <c r="G23" s="41" t="s">
        <v>56</v>
      </c>
      <c r="H23" s="41" t="s">
        <v>43</v>
      </c>
      <c r="I23" s="41" t="s">
        <v>44</v>
      </c>
      <c r="J23" s="41" t="s">
        <v>51</v>
      </c>
      <c r="K23" s="41" t="s">
        <v>107</v>
      </c>
      <c r="L23" s="27" t="s">
        <v>132</v>
      </c>
      <c r="M23" s="41" t="s">
        <v>131</v>
      </c>
      <c r="N23" s="41" t="s">
        <v>52</v>
      </c>
      <c r="O23" s="50"/>
      <c r="P23" s="50" t="s">
        <v>119</v>
      </c>
      <c r="Q23" s="51" t="s">
        <v>118</v>
      </c>
      <c r="R23" s="72">
        <v>45108</v>
      </c>
      <c r="S23" s="52">
        <v>45657</v>
      </c>
      <c r="T23" s="85"/>
      <c r="U23" s="66" t="s">
        <v>141</v>
      </c>
      <c r="V23" s="67">
        <v>100</v>
      </c>
      <c r="W23" s="67">
        <v>0</v>
      </c>
      <c r="X23" s="63">
        <f t="shared" si="0"/>
        <v>100</v>
      </c>
      <c r="Y23" s="57"/>
      <c r="Z23" s="55">
        <v>115</v>
      </c>
      <c r="AA23" s="40">
        <v>115</v>
      </c>
      <c r="AB23" s="40">
        <v>115</v>
      </c>
      <c r="AC23" s="40">
        <v>115</v>
      </c>
      <c r="AD23" s="40">
        <v>115</v>
      </c>
      <c r="AE23" s="40">
        <v>115</v>
      </c>
      <c r="AF23" s="40">
        <v>115</v>
      </c>
      <c r="AG23" s="40">
        <v>115</v>
      </c>
      <c r="AH23" s="40">
        <v>239</v>
      </c>
      <c r="AI23" s="40">
        <v>8</v>
      </c>
      <c r="AJ23" s="40">
        <v>281</v>
      </c>
      <c r="AK23" s="40">
        <v>203</v>
      </c>
      <c r="AL23" s="40">
        <v>115</v>
      </c>
      <c r="AM23" s="40">
        <v>115</v>
      </c>
      <c r="AN23" s="40">
        <v>115</v>
      </c>
      <c r="AO23" s="40">
        <v>115</v>
      </c>
      <c r="AP23" s="40">
        <v>115</v>
      </c>
      <c r="AQ23" s="59">
        <v>115</v>
      </c>
      <c r="AR23" s="49">
        <v>18</v>
      </c>
      <c r="AS23" s="40">
        <f>AF23+AG23+AH23+AI23+AJ23+AK23+AL23+AM23+AN23+AO23+AP23+AQ23+AE23+AD23+AC23+AB23+AA23+Z23</f>
        <v>2341</v>
      </c>
      <c r="AT23" s="59">
        <f t="shared" ref="AT23:AT26" si="4">AS23</f>
        <v>2341</v>
      </c>
      <c r="AU23" s="15">
        <v>0</v>
      </c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54"/>
    </row>
    <row r="24" spans="1:82" s="41" customFormat="1" x14ac:dyDescent="0.2">
      <c r="A24" s="50">
        <v>21</v>
      </c>
      <c r="B24" s="41" t="s">
        <v>46</v>
      </c>
      <c r="C24" s="41" t="s">
        <v>116</v>
      </c>
      <c r="E24" s="41" t="s">
        <v>120</v>
      </c>
      <c r="F24" s="41" t="s">
        <v>121</v>
      </c>
      <c r="G24" s="41" t="s">
        <v>122</v>
      </c>
      <c r="H24" s="41" t="s">
        <v>43</v>
      </c>
      <c r="I24" s="41" t="s">
        <v>44</v>
      </c>
      <c r="J24" s="41" t="s">
        <v>51</v>
      </c>
      <c r="K24" s="41" t="s">
        <v>107</v>
      </c>
      <c r="L24" s="27" t="s">
        <v>132</v>
      </c>
      <c r="M24" s="41" t="s">
        <v>123</v>
      </c>
      <c r="N24" s="41" t="s">
        <v>52</v>
      </c>
      <c r="O24" s="50"/>
      <c r="P24" s="50" t="s">
        <v>125</v>
      </c>
      <c r="Q24" s="51" t="s">
        <v>124</v>
      </c>
      <c r="R24" s="72">
        <v>45108</v>
      </c>
      <c r="S24" s="52">
        <v>45657</v>
      </c>
      <c r="T24" s="85"/>
      <c r="U24" s="66" t="s">
        <v>141</v>
      </c>
      <c r="V24" s="67">
        <v>100</v>
      </c>
      <c r="W24" s="67">
        <v>0</v>
      </c>
      <c r="X24" s="63">
        <f t="shared" si="0"/>
        <v>100</v>
      </c>
      <c r="Y24" s="57"/>
      <c r="Z24" s="55">
        <v>1201</v>
      </c>
      <c r="AA24" s="40">
        <v>1201</v>
      </c>
      <c r="AB24" s="40">
        <v>3076</v>
      </c>
      <c r="AC24" s="40">
        <v>3076</v>
      </c>
      <c r="AD24" s="40">
        <v>10477</v>
      </c>
      <c r="AE24" s="40">
        <v>10477</v>
      </c>
      <c r="AF24" s="40">
        <v>9220</v>
      </c>
      <c r="AG24" s="40">
        <v>9220</v>
      </c>
      <c r="AH24" s="40">
        <v>13409</v>
      </c>
      <c r="AI24" s="40">
        <v>11058</v>
      </c>
      <c r="AJ24" s="40">
        <v>6311</v>
      </c>
      <c r="AK24" s="40">
        <v>2256</v>
      </c>
      <c r="AL24" s="40">
        <v>1201</v>
      </c>
      <c r="AM24" s="40">
        <v>1201</v>
      </c>
      <c r="AN24" s="40">
        <v>3090</v>
      </c>
      <c r="AO24" s="40">
        <v>3090</v>
      </c>
      <c r="AP24" s="40">
        <v>10477</v>
      </c>
      <c r="AQ24" s="59">
        <v>10477</v>
      </c>
      <c r="AR24" s="49">
        <v>18</v>
      </c>
      <c r="AS24" s="40">
        <f t="shared" ref="AS24:AS25" si="5">AF24+AG24+AH24+AI24+AJ24+AK24+AL24+AM24+AN24+AO24+AP24+AQ24+AE24+AD24+AC24+AB24+AA24+Z24</f>
        <v>110518</v>
      </c>
      <c r="AT24" s="59">
        <f t="shared" si="4"/>
        <v>110518</v>
      </c>
      <c r="AU24" s="15">
        <v>0</v>
      </c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54"/>
    </row>
    <row r="25" spans="1:82" s="41" customFormat="1" x14ac:dyDescent="0.2">
      <c r="A25" s="50">
        <v>22</v>
      </c>
      <c r="B25" s="7" t="s">
        <v>46</v>
      </c>
      <c r="C25" s="7" t="s">
        <v>116</v>
      </c>
      <c r="E25" s="41" t="s">
        <v>117</v>
      </c>
      <c r="F25" s="41" t="s">
        <v>121</v>
      </c>
      <c r="G25" s="41" t="s">
        <v>122</v>
      </c>
      <c r="H25" s="41" t="s">
        <v>43</v>
      </c>
      <c r="I25" s="41" t="s">
        <v>44</v>
      </c>
      <c r="J25" s="41" t="s">
        <v>51</v>
      </c>
      <c r="K25" s="41" t="s">
        <v>107</v>
      </c>
      <c r="L25" s="27" t="s">
        <v>132</v>
      </c>
      <c r="M25" s="41" t="s">
        <v>126</v>
      </c>
      <c r="N25" s="41" t="s">
        <v>52</v>
      </c>
      <c r="O25" s="50">
        <v>274</v>
      </c>
      <c r="P25" s="50"/>
      <c r="Q25" s="51" t="s">
        <v>127</v>
      </c>
      <c r="R25" s="72">
        <v>45108</v>
      </c>
      <c r="S25" s="52">
        <v>45657</v>
      </c>
      <c r="T25" s="85"/>
      <c r="U25" s="66" t="s">
        <v>141</v>
      </c>
      <c r="V25" s="67">
        <v>100</v>
      </c>
      <c r="W25" s="67">
        <v>0</v>
      </c>
      <c r="X25" s="63">
        <f t="shared" si="0"/>
        <v>100</v>
      </c>
      <c r="Y25" s="57"/>
      <c r="Z25" s="55">
        <v>16838</v>
      </c>
      <c r="AA25" s="40">
        <v>16704</v>
      </c>
      <c r="AB25" s="40">
        <v>22486</v>
      </c>
      <c r="AC25" s="40">
        <v>40966</v>
      </c>
      <c r="AD25" s="40">
        <v>48856</v>
      </c>
      <c r="AE25" s="40">
        <v>60919</v>
      </c>
      <c r="AF25" s="40">
        <v>58809</v>
      </c>
      <c r="AG25" s="40">
        <v>56782</v>
      </c>
      <c r="AH25" s="40">
        <v>58925</v>
      </c>
      <c r="AI25" s="40">
        <v>57767</v>
      </c>
      <c r="AJ25" s="40">
        <v>26853</v>
      </c>
      <c r="AK25" s="40">
        <v>19052</v>
      </c>
      <c r="AL25" s="40">
        <v>16838</v>
      </c>
      <c r="AM25" s="40">
        <v>16704</v>
      </c>
      <c r="AN25" s="40">
        <v>22486</v>
      </c>
      <c r="AO25" s="40">
        <v>40966</v>
      </c>
      <c r="AP25" s="40">
        <v>48856</v>
      </c>
      <c r="AQ25" s="59">
        <v>60919</v>
      </c>
      <c r="AR25" s="49">
        <v>18</v>
      </c>
      <c r="AS25" s="40">
        <f t="shared" si="5"/>
        <v>691726</v>
      </c>
      <c r="AT25" s="59">
        <f t="shared" si="4"/>
        <v>691726</v>
      </c>
      <c r="AU25" s="15">
        <v>0</v>
      </c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54"/>
    </row>
    <row r="26" spans="1:82" s="7" customFormat="1" x14ac:dyDescent="0.2">
      <c r="A26" s="4">
        <v>23</v>
      </c>
      <c r="B26" s="7" t="s">
        <v>46</v>
      </c>
      <c r="C26" s="7" t="s">
        <v>116</v>
      </c>
      <c r="E26" s="7" t="s">
        <v>117</v>
      </c>
      <c r="F26" s="7" t="s">
        <v>129</v>
      </c>
      <c r="G26" s="7" t="s">
        <v>122</v>
      </c>
      <c r="H26" s="7" t="s">
        <v>43</v>
      </c>
      <c r="I26" s="7" t="s">
        <v>44</v>
      </c>
      <c r="J26" s="7" t="s">
        <v>51</v>
      </c>
      <c r="K26" s="7" t="s">
        <v>107</v>
      </c>
      <c r="L26" s="29" t="s">
        <v>132</v>
      </c>
      <c r="M26" s="7" t="s">
        <v>123</v>
      </c>
      <c r="N26" s="7" t="s">
        <v>52</v>
      </c>
      <c r="O26" s="4"/>
      <c r="P26" s="4" t="s">
        <v>130</v>
      </c>
      <c r="Q26" s="12" t="s">
        <v>128</v>
      </c>
      <c r="R26" s="73">
        <v>45108</v>
      </c>
      <c r="S26" s="2">
        <v>45657</v>
      </c>
      <c r="T26" s="86"/>
      <c r="U26" s="62" t="s">
        <v>141</v>
      </c>
      <c r="V26" s="63">
        <v>100</v>
      </c>
      <c r="W26" s="63">
        <v>0</v>
      </c>
      <c r="X26" s="63">
        <f t="shared" si="0"/>
        <v>100</v>
      </c>
      <c r="Y26" s="31"/>
      <c r="Z26" s="55">
        <v>0</v>
      </c>
      <c r="AA26" s="3">
        <v>0</v>
      </c>
      <c r="AB26" s="3">
        <v>770</v>
      </c>
      <c r="AC26" s="3">
        <v>770</v>
      </c>
      <c r="AD26" s="3">
        <v>2571</v>
      </c>
      <c r="AE26" s="3">
        <v>2571</v>
      </c>
      <c r="AF26" s="3">
        <v>3578</v>
      </c>
      <c r="AG26" s="3">
        <v>3578</v>
      </c>
      <c r="AH26" s="3">
        <v>3527</v>
      </c>
      <c r="AI26" s="3">
        <v>118</v>
      </c>
      <c r="AJ26" s="3">
        <v>3000</v>
      </c>
      <c r="AK26" s="3">
        <v>293</v>
      </c>
      <c r="AL26" s="3">
        <v>0</v>
      </c>
      <c r="AM26" s="3">
        <v>0</v>
      </c>
      <c r="AN26" s="3">
        <v>740</v>
      </c>
      <c r="AO26" s="3">
        <v>740</v>
      </c>
      <c r="AP26" s="3">
        <v>2571</v>
      </c>
      <c r="AQ26" s="15">
        <v>2571</v>
      </c>
      <c r="AR26" s="26">
        <v>18</v>
      </c>
      <c r="AS26" s="3">
        <f>AF26+AG26+AH26+AI26+AJ26+AK26+AL26+AM26+AN26+AO26+AP26+AQ26+AE26+AD26+AC26+AB26+AA26+Z26</f>
        <v>27398</v>
      </c>
      <c r="AT26" s="59">
        <f t="shared" si="4"/>
        <v>27398</v>
      </c>
      <c r="AU26" s="15">
        <v>0</v>
      </c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53"/>
    </row>
    <row r="27" spans="1:82" x14ac:dyDescent="0.2">
      <c r="U27" s="68"/>
      <c r="AR27" s="16">
        <f>SUM(AR4:AR26)</f>
        <v>306</v>
      </c>
      <c r="AS27" s="16">
        <v>6</v>
      </c>
      <c r="AT27" s="71">
        <f>SUM(AT4:AT26)</f>
        <v>4316376</v>
      </c>
      <c r="AU27" s="71">
        <f>SUM(AU4:AU26)</f>
        <v>337116</v>
      </c>
    </row>
  </sheetData>
  <autoFilter ref="A3:AS27" xr:uid="{00000000-0001-0000-0000-000000000000}">
    <filterColumn colId="17" showButton="0"/>
  </autoFilter>
  <mergeCells count="24">
    <mergeCell ref="T4:T26"/>
    <mergeCell ref="A1:AS1"/>
    <mergeCell ref="A2:A3"/>
    <mergeCell ref="B2:B3"/>
    <mergeCell ref="C2:C3"/>
    <mergeCell ref="D2:D3"/>
    <mergeCell ref="E2:G2"/>
    <mergeCell ref="H2:I2"/>
    <mergeCell ref="J2:J3"/>
    <mergeCell ref="K2:K3"/>
    <mergeCell ref="L2:L3"/>
    <mergeCell ref="M2:M3"/>
    <mergeCell ref="N2:N3"/>
    <mergeCell ref="O2:O3"/>
    <mergeCell ref="P2:P3"/>
    <mergeCell ref="Q2:Q3"/>
    <mergeCell ref="T2:T3"/>
    <mergeCell ref="R2:S3"/>
    <mergeCell ref="AT2:AU2"/>
    <mergeCell ref="Y2:Y3"/>
    <mergeCell ref="AR2:AS2"/>
    <mergeCell ref="U2:U3"/>
    <mergeCell ref="V2:W2"/>
    <mergeCell ref="X2:X3"/>
  </mergeCells>
  <pageMargins left="0.7" right="0.7" top="0.75" bottom="0.75" header="0.3" footer="0.3"/>
  <pageSetup paperSize="9" scale="1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Gabriela Kotlarczyk</cp:lastModifiedBy>
  <cp:lastPrinted>2023-04-26T06:39:10Z</cp:lastPrinted>
  <dcterms:created xsi:type="dcterms:W3CDTF">2015-06-05T18:17:20Z</dcterms:created>
  <dcterms:modified xsi:type="dcterms:W3CDTF">2023-04-26T06:39:10Z</dcterms:modified>
</cp:coreProperties>
</file>