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adam\OneDrive\Dokumenty\POSTĘPOWANIA 2022\GAZ\POJEDYŃCZE\CUW Rawicz UNIA\"/>
    </mc:Choice>
  </mc:AlternateContent>
  <xr:revisionPtr revIDLastSave="0" documentId="13_ncr:1_{BDB2B572-776C-42D2-A055-EFD4B7B13C5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Sheet1!$A$3:$BD$21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" i="1" l="1"/>
  <c r="BD8" i="1"/>
  <c r="BE8" i="1" s="1"/>
  <c r="L32" i="1"/>
  <c r="I32" i="1"/>
  <c r="J32" i="1"/>
  <c r="G32" i="1"/>
  <c r="E32" i="1"/>
  <c r="F32" i="1"/>
  <c r="K27" i="1" l="1"/>
  <c r="K32" i="1" s="1"/>
  <c r="BD20" i="1"/>
  <c r="BF20" i="1" s="1"/>
  <c r="BC20" i="1"/>
  <c r="BD19" i="1"/>
  <c r="BF19" i="1" s="1"/>
  <c r="BC19" i="1"/>
  <c r="BD18" i="1"/>
  <c r="BE18" i="1" s="1"/>
  <c r="BC18" i="1"/>
  <c r="BD16" i="1" l="1"/>
  <c r="BF16" i="1" s="1"/>
  <c r="BD17" i="1"/>
  <c r="BF17" i="1" s="1"/>
  <c r="BC16" i="1"/>
  <c r="BC17" i="1"/>
  <c r="BC11" i="1"/>
  <c r="BD11" i="1"/>
  <c r="BE11" i="1" s="1"/>
  <c r="BC9" i="1"/>
  <c r="BD9" i="1"/>
  <c r="BE9" i="1" s="1"/>
  <c r="BD4" i="1"/>
  <c r="BD5" i="1"/>
  <c r="BE5" i="1" s="1"/>
  <c r="BD6" i="1"/>
  <c r="BE6" i="1" s="1"/>
  <c r="BD7" i="1"/>
  <c r="BE7" i="1" s="1"/>
  <c r="BD10" i="1"/>
  <c r="BE10" i="1" s="1"/>
  <c r="BD12" i="1"/>
  <c r="BE12" i="1" s="1"/>
  <c r="BD13" i="1"/>
  <c r="BE13" i="1" s="1"/>
  <c r="BD14" i="1"/>
  <c r="BE14" i="1" s="1"/>
  <c r="BD15" i="1"/>
  <c r="BE15" i="1" s="1"/>
  <c r="BC4" i="1"/>
  <c r="BC5" i="1"/>
  <c r="BC6" i="1"/>
  <c r="BC7" i="1"/>
  <c r="BC10" i="1"/>
  <c r="BC12" i="1"/>
  <c r="BC13" i="1"/>
  <c r="BC15" i="1"/>
  <c r="BD21" i="1" l="1"/>
  <c r="BF21" i="1"/>
  <c r="BE4" i="1"/>
  <c r="BE21" i="1" s="1"/>
  <c r="BC21" i="1"/>
</calcChain>
</file>

<file path=xl/sharedStrings.xml><?xml version="1.0" encoding="utf-8"?>
<sst xmlns="http://schemas.openxmlformats.org/spreadsheetml/2006/main" count="371" uniqueCount="137">
  <si>
    <t>Załącznik nr 1A - opis przedmiotu zamówienia</t>
  </si>
  <si>
    <t>LP</t>
  </si>
  <si>
    <t>Dane Nabywcy (nazwa, adres, nr NIP)</t>
  </si>
  <si>
    <t>Nazwa obiektu</t>
  </si>
  <si>
    <t>Adres Obiektu</t>
  </si>
  <si>
    <t>Dane OSD</t>
  </si>
  <si>
    <t>Nazwa Obecnego Sprzedawcy</t>
  </si>
  <si>
    <t>Zmiana Sprzedawcy</t>
  </si>
  <si>
    <t>Okres obowiązywania obecnej umowy /okres wypowiedzenia</t>
  </si>
  <si>
    <t>Taryfa PSG</t>
  </si>
  <si>
    <t>Płatnik podatku akcyzowego</t>
  </si>
  <si>
    <t>Moc umowna</t>
  </si>
  <si>
    <t>Nr gazomierza</t>
  </si>
  <si>
    <t>nowy nr PPG</t>
  </si>
  <si>
    <t>Okres trwania zamówienia</t>
  </si>
  <si>
    <t>ilość umów</t>
  </si>
  <si>
    <t>Odbiorca należy do podmiotów  uprawnionych do skorzystania z cen taryfowych na podstawie art. 62b ustawy z dnia 10 kwietnia 1997 r. - Prawo energetyczne (tak lub nie)</t>
  </si>
  <si>
    <t>Udział procentowy zużycia paliwa gazowego (do dwóch miejsc po przecinku)</t>
  </si>
  <si>
    <t>Udział % zużycia paliwa kolumna V + W</t>
  </si>
  <si>
    <t>Uwagi</t>
  </si>
  <si>
    <t>listopad</t>
  </si>
  <si>
    <t>grudzień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</si>
  <si>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</si>
  <si>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</si>
  <si>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</si>
  <si>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</si>
  <si>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</si>
  <si>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</si>
  <si>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</si>
  <si>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</si>
  <si>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</si>
  <si>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</si>
  <si>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zapotrzebowanie na paliwo gazowe w trakcie trwania zamówienia - wielkość maksymalna (kWh)</t>
  </si>
  <si>
    <t>Miejscowość/Ulica/Nr</t>
  </si>
  <si>
    <t>Kod</t>
  </si>
  <si>
    <t>Poczta</t>
  </si>
  <si>
    <t>Nazwa</t>
  </si>
  <si>
    <t>Oddział</t>
  </si>
  <si>
    <t>z zastosowaniem taryfy</t>
  </si>
  <si>
    <t>bez zastosowania taryfy (rynek konkurencyjny)</t>
  </si>
  <si>
    <t>ilość miesięcy</t>
  </si>
  <si>
    <t>paliwo gazowe (kWh)</t>
  </si>
  <si>
    <t xml:space="preserve">ilość miesięcy
</t>
  </si>
  <si>
    <t>szkoła</t>
  </si>
  <si>
    <t>PSG Sp. z o.o.</t>
  </si>
  <si>
    <t>Poznań</t>
  </si>
  <si>
    <t>pierwsza</t>
  </si>
  <si>
    <t>suma</t>
  </si>
  <si>
    <t>Powiat Rawicki, ul. Rynek 17, 63-900 Rawicz, NIP 6991932379</t>
  </si>
  <si>
    <t>Zespół Szkoł Przyrodniczno-Technicznych CKU, ul. Dworcowa 29, 63-940 Bojanowo</t>
  </si>
  <si>
    <t>ul. Dworcowa 24, Bojanowo</t>
  </si>
  <si>
    <t>63-940</t>
  </si>
  <si>
    <t>Bojanowo</t>
  </si>
  <si>
    <t>PGNiG</t>
  </si>
  <si>
    <t>zw</t>
  </si>
  <si>
    <t>8018590365500041799906</t>
  </si>
  <si>
    <t>ul. Gen. Grota Roweckiego 9F</t>
  </si>
  <si>
    <t>63-900</t>
  </si>
  <si>
    <t>Rawicz</t>
  </si>
  <si>
    <t>8018590365500043985468</t>
  </si>
  <si>
    <t>ul. Dwrocowa 24A</t>
  </si>
  <si>
    <t>8018590365500045635194</t>
  </si>
  <si>
    <t>ul. Dworcowa 29A</t>
  </si>
  <si>
    <t xml:space="preserve">63-940 </t>
  </si>
  <si>
    <t>8018590365500045990507</t>
  </si>
  <si>
    <t>ul. Dworcowa 29</t>
  </si>
  <si>
    <t>8018590365500029060653</t>
  </si>
  <si>
    <t>umowa na czas nieokreślony, miesięczny okres wypowiedzenia</t>
  </si>
  <si>
    <t>Zespół Szkół Przyrodniczo-Technicznych CKU, ul. Dworcowa 29, 63-940 Bojanowo</t>
  </si>
  <si>
    <t>Dane Odbiorcy (nazwa, adres korespondencyjny)</t>
  </si>
  <si>
    <t>XI1800995963</t>
  </si>
  <si>
    <t>XI1700024969</t>
  </si>
  <si>
    <t xml:space="preserve">Zespół Szkół Specjalnych im Jana Pawła II, ul. Gen. Grota Roweckiego 9F, 63-900 Rawicz  </t>
  </si>
  <si>
    <t>8018590365500019108198</t>
  </si>
  <si>
    <t>8018590365500044163070</t>
  </si>
  <si>
    <t>XC2003011719</t>
  </si>
  <si>
    <t>ul. Gen. Józefa Hallera 12</t>
  </si>
  <si>
    <t>Zespół Szkół Zawodowych im Stefana Bobrowskiego w Rawiczu, ul. Gen.Józefa Hallera 12, 63-900 Rawicz</t>
  </si>
  <si>
    <t>8018590365500019108143</t>
  </si>
  <si>
    <t>8018590365500019636837</t>
  </si>
  <si>
    <t>ul. Gen Józefa Hallera 12</t>
  </si>
  <si>
    <t>Zespół Szkół Zawodowych ul. Gen. Józefa Hallera 10, 63-900 Rawicz</t>
  </si>
  <si>
    <t>ul. Gen Józefa Hallera 10</t>
  </si>
  <si>
    <t>XC2003014990</t>
  </si>
  <si>
    <t>8018590365500044161939</t>
  </si>
  <si>
    <t>Zespół Szkół Zawodowych im. S Bobrowskiego, ul. Gen. Józefa Hallera 12, 63-900 Rawicz</t>
  </si>
  <si>
    <t>ul. Henryka Sienkiewicza 27</t>
  </si>
  <si>
    <t>8018590365500044118438</t>
  </si>
  <si>
    <t>8018590365500041794680</t>
  </si>
  <si>
    <t>LW-5.1</t>
  </si>
  <si>
    <t>LW-1.1</t>
  </si>
  <si>
    <t>LW-3.6</t>
  </si>
  <si>
    <t>Powiat Rawicki, ul. Rynek 17, 63-900 Rawicz</t>
  </si>
  <si>
    <t>ul. Rynek 17</t>
  </si>
  <si>
    <t>XK1533055981</t>
  </si>
  <si>
    <t>8018590365500044117578</t>
  </si>
  <si>
    <t>ul. Wały Jarosława Dąbrowskiego 2</t>
  </si>
  <si>
    <t>LW-4</t>
  </si>
  <si>
    <t>XK1330174321</t>
  </si>
  <si>
    <t>8018590365500044161465</t>
  </si>
  <si>
    <t>I LO im. Jarosława Dąbrowskiego w Rawiczu, ul. Wały Jarosława Dąbrowskiego 29, 63-900 Rawicz</t>
  </si>
  <si>
    <t>ul. Wały Jarosława Dąbrowskiego 29</t>
  </si>
  <si>
    <t>XA1405714170</t>
  </si>
  <si>
    <t>8018590365500051045734</t>
  </si>
  <si>
    <t>ul. Wały Jarosława Dąbrowskiego 29a/1</t>
  </si>
  <si>
    <t>XM2003109069</t>
  </si>
  <si>
    <t>8018590365500042854901</t>
  </si>
  <si>
    <t>Powiatowe Centrum Usług Wspólnych, ul. Mikołaja Kopernika 4, 63-900 Rawicz</t>
  </si>
  <si>
    <t>ul. Mikołaja Kopernika 4</t>
  </si>
  <si>
    <t>XM0100108640</t>
  </si>
  <si>
    <t>8018590365500044161359</t>
  </si>
  <si>
    <t>XC2003015051</t>
  </si>
  <si>
    <t>Cena - ostatni okres rozliczeniowy</t>
  </si>
  <si>
    <t>nie</t>
  </si>
  <si>
    <t>XC2003042234</t>
  </si>
  <si>
    <t>brak rabatu cenowego</t>
  </si>
  <si>
    <t>mieszkanie nauczyciela</t>
  </si>
  <si>
    <t xml:space="preserve">tak </t>
  </si>
  <si>
    <t>tak</t>
  </si>
  <si>
    <t>Podsumowanie wg grup taryfowych</t>
  </si>
  <si>
    <t>Grupa taryfowa</t>
  </si>
  <si>
    <t>Oddział OSD</t>
  </si>
  <si>
    <t xml:space="preserve">Płatnik podatku akcyzowego </t>
  </si>
  <si>
    <t>ilość liczników</t>
  </si>
  <si>
    <t xml:space="preserve">liczba liczników x ilość miesięcy </t>
  </si>
  <si>
    <t>moc umowna (kWh/h za h)</t>
  </si>
  <si>
    <t>Ilość dni w trakcie trwania zamówienia</t>
  </si>
  <si>
    <t>wyliczenie mocy w trakcie trwania zamówienia</t>
  </si>
  <si>
    <t>Zużycie paliwa gazowego w trakcie trwania zamówienia - wg cen taryfowych (kWh)</t>
  </si>
  <si>
    <t>Sumaryczne zużycie gazu w trakcie trwania zamówienia - wg cen konkurencyjnych (kWh)</t>
  </si>
  <si>
    <t>ZW</t>
  </si>
  <si>
    <t>Zużycie z zastosowaniem taryfy</t>
  </si>
  <si>
    <t xml:space="preserve">zużycie dla rynku konkurencyjnego </t>
  </si>
  <si>
    <t>Zużycie gazu w okresie od 01.01.2023 r. do 31.12.2023 r. dla zamówienia w podziale na % udział paliwa (kWh)</t>
  </si>
  <si>
    <t>LW-6</t>
  </si>
  <si>
    <t>do 31.12.2022, miesięczny okres wypowiedzenia</t>
  </si>
  <si>
    <t>aktualnie umowa wymiany układu pomarowego - dopiero będzie pobór od jesieni, w trakcie zawierania umowy kompleksowej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</si>
</sst>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Calibri Light"/>
      <family val="2"/>
      <charset val="238"/>
      <scheme val="major"/>
    </font>
    <font>
      <b/>
      <sz val="9"/>
      <name val="Calibri Light"/>
      <family val="2"/>
      <charset val="238"/>
      <scheme val="major"/>
    </font>
    <font>
      <b/>
      <sz val="9"/>
      <color theme="1"/>
      <name val="Calibri Light"/>
      <family val="2"/>
      <charset val="238"/>
      <scheme val="major"/>
    </font>
    <font>
      <sz val="9"/>
      <color rgb="FF000000"/>
      <name val="Calibri Light"/>
      <family val="2"/>
      <charset val="238"/>
      <scheme val="major"/>
    </font>
    <font>
      <sz val="9"/>
      <name val="Calibri Light"/>
      <family val="2"/>
      <charset val="238"/>
      <scheme val="major"/>
    </font>
    <font>
      <sz val="9"/>
      <color rgb="FFFF0000"/>
      <name val="Calibri Light"/>
      <family val="2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1" fillId="2" borderId="0" xfId="0" applyFont="1" applyFill="1"/>
    <xf numFmtId="14" fontId="1" fillId="2" borderId="2" xfId="0" applyNumberFormat="1" applyFont="1" applyFill="1" applyBorder="1" applyAlignment="1">
      <alignment horizontal="center"/>
    </xf>
    <xf numFmtId="3" fontId="1" fillId="2" borderId="2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/>
    </xf>
    <xf numFmtId="0" fontId="5" fillId="2" borderId="2" xfId="0" applyFont="1" applyFill="1" applyBorder="1" applyAlignment="1" applyProtection="1">
      <alignment horizontal="left" vertical="center"/>
      <protection hidden="1"/>
    </xf>
    <xf numFmtId="0" fontId="5" fillId="2" borderId="2" xfId="0" applyFont="1" applyFill="1" applyBorder="1" applyAlignment="1">
      <alignment horizontal="left"/>
    </xf>
    <xf numFmtId="49" fontId="5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/>
    <xf numFmtId="1" fontId="1" fillId="2" borderId="2" xfId="0" applyNumberFormat="1" applyFont="1" applyFill="1" applyBorder="1" applyAlignment="1">
      <alignment horizontal="right"/>
    </xf>
    <xf numFmtId="0" fontId="3" fillId="2" borderId="0" xfId="0" applyFont="1" applyFill="1" applyAlignment="1">
      <alignment horizontal="center"/>
    </xf>
    <xf numFmtId="3" fontId="1" fillId="2" borderId="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2" xfId="0" quotePrefix="1" applyFont="1" applyFill="1" applyBorder="1" applyAlignment="1" applyProtection="1">
      <alignment horizontal="center" vertical="center"/>
      <protection locked="0"/>
    </xf>
    <xf numFmtId="3" fontId="5" fillId="2" borderId="2" xfId="0" applyNumberFormat="1" applyFont="1" applyFill="1" applyBorder="1" applyAlignment="1" applyProtection="1">
      <alignment horizontal="right" vertical="center"/>
      <protection locked="0"/>
    </xf>
    <xf numFmtId="0" fontId="1" fillId="2" borderId="0" xfId="0" applyFont="1" applyFill="1" applyAlignment="1">
      <alignment horizontal="center"/>
    </xf>
    <xf numFmtId="3" fontId="1" fillId="2" borderId="0" xfId="0" applyNumberFormat="1" applyFont="1" applyFill="1" applyAlignment="1">
      <alignment horizontal="right"/>
    </xf>
    <xf numFmtId="0" fontId="5" fillId="2" borderId="0" xfId="0" applyFont="1" applyFill="1"/>
    <xf numFmtId="0" fontId="1" fillId="2" borderId="2" xfId="0" quotePrefix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right" vertical="center"/>
    </xf>
    <xf numFmtId="3" fontId="1" fillId="2" borderId="8" xfId="0" applyNumberFormat="1" applyFont="1" applyFill="1" applyBorder="1" applyAlignment="1">
      <alignment horizontal="right"/>
    </xf>
    <xf numFmtId="0" fontId="5" fillId="2" borderId="2" xfId="0" applyFont="1" applyFill="1" applyBorder="1"/>
    <xf numFmtId="164" fontId="5" fillId="2" borderId="2" xfId="0" applyNumberFormat="1" applyFont="1" applyFill="1" applyBorder="1" applyAlignment="1" applyProtection="1">
      <alignment vertical="center"/>
      <protection locked="0"/>
    </xf>
    <xf numFmtId="3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right" vertical="center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8" xfId="0" applyFont="1" applyFill="1" applyBorder="1" applyAlignment="1" applyProtection="1">
      <alignment horizontal="left" vertical="center"/>
      <protection hidden="1"/>
    </xf>
    <xf numFmtId="0" fontId="5" fillId="2" borderId="8" xfId="0" applyFont="1" applyFill="1" applyBorder="1" applyAlignment="1">
      <alignment horizontal="left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6" xfId="0" quotePrefix="1" applyFont="1" applyFill="1" applyBorder="1" applyAlignment="1" applyProtection="1">
      <alignment horizontal="center" vertical="center"/>
      <protection locked="0"/>
    </xf>
    <xf numFmtId="0" fontId="5" fillId="2" borderId="8" xfId="0" quotePrefix="1" applyFont="1" applyFill="1" applyBorder="1" applyAlignment="1" applyProtection="1">
      <alignment horizontal="center" vertical="center"/>
      <protection locked="0"/>
    </xf>
    <xf numFmtId="164" fontId="5" fillId="2" borderId="8" xfId="0" applyNumberFormat="1" applyFont="1" applyFill="1" applyBorder="1" applyAlignment="1" applyProtection="1">
      <alignment vertical="center"/>
      <protection locked="0"/>
    </xf>
    <xf numFmtId="3" fontId="5" fillId="2" borderId="7" xfId="0" applyNumberFormat="1" applyFont="1" applyFill="1" applyBorder="1" applyAlignment="1" applyProtection="1">
      <alignment horizontal="right" vertical="center"/>
      <protection locked="0"/>
    </xf>
    <xf numFmtId="3" fontId="5" fillId="2" borderId="8" xfId="0" applyNumberFormat="1" applyFont="1" applyFill="1" applyBorder="1" applyAlignment="1" applyProtection="1">
      <alignment horizontal="right" vertical="center"/>
      <protection locked="0"/>
    </xf>
    <xf numFmtId="0" fontId="6" fillId="2" borderId="0" xfId="0" applyFont="1" applyFill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5" fillId="0" borderId="2" xfId="0" applyFont="1" applyBorder="1" applyAlignment="1" applyProtection="1">
      <alignment horizontal="left" vertical="center"/>
      <protection hidden="1"/>
    </xf>
    <xf numFmtId="0" fontId="1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/>
    </xf>
    <xf numFmtId="49" fontId="1" fillId="0" borderId="2" xfId="0" applyNumberFormat="1" applyFont="1" applyBorder="1" applyAlignment="1">
      <alignment horizontal="left" vertical="center"/>
    </xf>
    <xf numFmtId="0" fontId="5" fillId="0" borderId="2" xfId="0" quotePrefix="1" applyFont="1" applyBorder="1" applyAlignment="1">
      <alignment horizontal="center" vertical="center"/>
    </xf>
    <xf numFmtId="0" fontId="1" fillId="0" borderId="2" xfId="0" applyFont="1" applyBorder="1"/>
    <xf numFmtId="3" fontId="1" fillId="0" borderId="2" xfId="0" applyNumberFormat="1" applyFont="1" applyBorder="1" applyAlignment="1">
      <alignment horizontal="right"/>
    </xf>
    <xf numFmtId="3" fontId="1" fillId="0" borderId="2" xfId="0" applyNumberFormat="1" applyFont="1" applyBorder="1" applyAlignment="1">
      <alignment horizontal="right" vertical="center"/>
    </xf>
    <xf numFmtId="0" fontId="1" fillId="0" borderId="0" xfId="0" applyFont="1"/>
    <xf numFmtId="3" fontId="1" fillId="2" borderId="6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 applyProtection="1">
      <alignment vertical="center"/>
      <protection locked="0"/>
    </xf>
    <xf numFmtId="2" fontId="5" fillId="3" borderId="8" xfId="0" applyNumberFormat="1" applyFont="1" applyFill="1" applyBorder="1" applyAlignment="1" applyProtection="1">
      <alignment vertical="center"/>
      <protection locked="0"/>
    </xf>
    <xf numFmtId="0" fontId="5" fillId="3" borderId="2" xfId="0" applyFont="1" applyFill="1" applyBorder="1" applyAlignment="1">
      <alignment horizontal="center"/>
    </xf>
    <xf numFmtId="2" fontId="5" fillId="3" borderId="2" xfId="0" applyNumberFormat="1" applyFont="1" applyFill="1" applyBorder="1"/>
    <xf numFmtId="2" fontId="5" fillId="3" borderId="8" xfId="0" applyNumberFormat="1" applyFont="1" applyFill="1" applyBorder="1"/>
    <xf numFmtId="0" fontId="5" fillId="0" borderId="2" xfId="0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right"/>
    </xf>
    <xf numFmtId="0" fontId="5" fillId="0" borderId="0" xfId="0" applyFont="1" applyAlignment="1" applyProtection="1">
      <alignment horizontal="left" vertical="center"/>
      <protection hidden="1"/>
    </xf>
    <xf numFmtId="0" fontId="5" fillId="0" borderId="2" xfId="0" applyFont="1" applyBorder="1"/>
    <xf numFmtId="0" fontId="1" fillId="0" borderId="2" xfId="0" quotePrefix="1" applyFont="1" applyBorder="1" applyAlignment="1">
      <alignment horizontal="center"/>
    </xf>
    <xf numFmtId="0" fontId="6" fillId="0" borderId="2" xfId="0" applyFont="1" applyBorder="1"/>
    <xf numFmtId="3" fontId="1" fillId="0" borderId="6" xfId="0" applyNumberFormat="1" applyFont="1" applyBorder="1" applyAlignment="1">
      <alignment horizontal="right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right" vertical="center"/>
      <protection locked="0"/>
    </xf>
    <xf numFmtId="3" fontId="1" fillId="0" borderId="2" xfId="0" applyNumberFormat="1" applyFont="1" applyBorder="1" applyAlignment="1" applyProtection="1">
      <alignment horizontal="right" vertical="center"/>
      <protection locked="0"/>
    </xf>
    <xf numFmtId="3" fontId="1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1" fillId="2" borderId="2" xfId="0" applyNumberFormat="1" applyFont="1" applyFill="1" applyBorder="1"/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right" vertical="center" wrapText="1"/>
      <protection locked="0"/>
    </xf>
    <xf numFmtId="3" fontId="1" fillId="0" borderId="2" xfId="0" applyNumberFormat="1" applyFont="1" applyBorder="1" applyAlignment="1" applyProtection="1">
      <alignment horizontal="right" vertical="center" wrapText="1"/>
      <protection locked="0"/>
    </xf>
    <xf numFmtId="3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5" fillId="2" borderId="8" xfId="0" applyFont="1" applyFill="1" applyBorder="1"/>
    <xf numFmtId="0" fontId="6" fillId="2" borderId="2" xfId="0" applyFont="1" applyFill="1" applyBorder="1"/>
    <xf numFmtId="3" fontId="3" fillId="2" borderId="3" xfId="0" applyNumberFormat="1" applyFont="1" applyFill="1" applyBorder="1" applyAlignment="1">
      <alignment horizontal="right"/>
    </xf>
    <xf numFmtId="3" fontId="3" fillId="2" borderId="2" xfId="0" applyNumberFormat="1" applyFont="1" applyFill="1" applyBorder="1" applyAlignment="1">
      <alignment horizontal="right"/>
    </xf>
    <xf numFmtId="3" fontId="3" fillId="2" borderId="2" xfId="0" applyNumberFormat="1" applyFont="1" applyFill="1" applyBorder="1"/>
    <xf numFmtId="0" fontId="3" fillId="2" borderId="2" xfId="0" applyFont="1" applyFill="1" applyBorder="1"/>
    <xf numFmtId="3" fontId="3" fillId="2" borderId="11" xfId="0" applyNumberFormat="1" applyFont="1" applyFill="1" applyBorder="1" applyAlignment="1">
      <alignment horizontal="right"/>
    </xf>
    <xf numFmtId="3" fontId="3" fillId="0" borderId="2" xfId="0" applyNumberFormat="1" applyFont="1" applyBorder="1" applyAlignment="1" applyProtection="1">
      <alignment horizontal="right" vertical="center"/>
      <protection locked="0"/>
    </xf>
    <xf numFmtId="3" fontId="3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32"/>
  <sheetViews>
    <sheetView tabSelected="1" topLeftCell="C1" zoomScaleNormal="100" workbookViewId="0">
      <pane ySplit="3" topLeftCell="A4" activePane="bottomLeft" state="frozen"/>
      <selection activeCell="R1" sqref="R1"/>
      <selection pane="bottomLeft" activeCell="B25" sqref="B25:L32"/>
    </sheetView>
  </sheetViews>
  <sheetFormatPr defaultColWidth="8.88671875" defaultRowHeight="12" x14ac:dyDescent="0.25"/>
  <cols>
    <col min="1" max="1" width="3.6640625" style="22" customWidth="1"/>
    <col min="2" max="2" width="42.6640625" style="3" customWidth="1"/>
    <col min="3" max="3" width="57" style="3" customWidth="1"/>
    <col min="4" max="4" width="7.88671875" style="3" customWidth="1"/>
    <col min="5" max="5" width="27.6640625" style="3" customWidth="1"/>
    <col min="6" max="6" width="6.44140625" style="3" customWidth="1"/>
    <col min="7" max="7" width="8.33203125" style="3" customWidth="1"/>
    <col min="8" max="8" width="11.6640625" style="3" customWidth="1"/>
    <col min="9" max="9" width="7.33203125" style="3" customWidth="1"/>
    <col min="10" max="10" width="10.33203125" style="3" customWidth="1"/>
    <col min="11" max="11" width="10" style="3" customWidth="1"/>
    <col min="12" max="12" width="42.6640625" style="24" customWidth="1"/>
    <col min="13" max="13" width="6.88671875" style="3" customWidth="1"/>
    <col min="14" max="14" width="15.33203125" style="3" customWidth="1"/>
    <col min="15" max="15" width="13.5546875" style="22" customWidth="1"/>
    <col min="16" max="16" width="14.6640625" style="22" customWidth="1"/>
    <col min="17" max="17" width="20.109375" style="22" customWidth="1"/>
    <col min="18" max="18" width="11.88671875" style="22" hidden="1" customWidth="1"/>
    <col min="19" max="20" width="9.88671875" style="22" customWidth="1"/>
    <col min="21" max="21" width="10" style="22" customWidth="1"/>
    <col min="22" max="22" width="13.6640625" style="44" customWidth="1"/>
    <col min="23" max="23" width="10.109375" style="3" customWidth="1"/>
    <col min="24" max="24" width="9.88671875" style="3" customWidth="1"/>
    <col min="25" max="25" width="9.6640625" style="3" customWidth="1"/>
    <col min="26" max="26" width="29.33203125" style="3" customWidth="1"/>
    <col min="27" max="27" width="9.44140625" style="23" hidden="1" customWidth="1"/>
    <col min="28" max="29" width="9.5546875" style="23" hidden="1" customWidth="1"/>
    <col min="30" max="30" width="9.33203125" style="23" hidden="1" customWidth="1"/>
    <col min="31" max="54" width="9" style="23" customWidth="1"/>
    <col min="55" max="55" width="10.44140625" style="23" customWidth="1"/>
    <col min="56" max="56" width="12.44140625" style="23" customWidth="1"/>
    <col min="57" max="16384" width="8.88671875" style="3"/>
  </cols>
  <sheetData>
    <row r="1" spans="1:63" x14ac:dyDescent="0.25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20"/>
      <c r="Q1" s="119"/>
      <c r="R1" s="119"/>
      <c r="S1" s="119"/>
      <c r="T1" s="119"/>
      <c r="U1" s="119"/>
      <c r="V1" s="121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  <c r="AX1" s="119"/>
      <c r="AY1" s="119"/>
      <c r="AZ1" s="119"/>
      <c r="BA1" s="119"/>
      <c r="BB1" s="119"/>
      <c r="BC1" s="119"/>
      <c r="BD1" s="119"/>
    </row>
    <row r="2" spans="1:63" s="16" customFormat="1" ht="82.2" customHeight="1" x14ac:dyDescent="0.25">
      <c r="A2" s="105" t="s">
        <v>1</v>
      </c>
      <c r="B2" s="105" t="s">
        <v>2</v>
      </c>
      <c r="C2" s="105" t="s">
        <v>69</v>
      </c>
      <c r="D2" s="105" t="s">
        <v>3</v>
      </c>
      <c r="E2" s="122" t="s">
        <v>4</v>
      </c>
      <c r="F2" s="123"/>
      <c r="G2" s="124"/>
      <c r="H2" s="105" t="s">
        <v>5</v>
      </c>
      <c r="I2" s="105"/>
      <c r="J2" s="105" t="s">
        <v>6</v>
      </c>
      <c r="K2" s="105" t="s">
        <v>7</v>
      </c>
      <c r="L2" s="105" t="s">
        <v>8</v>
      </c>
      <c r="M2" s="105" t="s">
        <v>9</v>
      </c>
      <c r="N2" s="105" t="s">
        <v>10</v>
      </c>
      <c r="O2" s="105" t="s">
        <v>11</v>
      </c>
      <c r="P2" s="105" t="s">
        <v>12</v>
      </c>
      <c r="Q2" s="105" t="s">
        <v>13</v>
      </c>
      <c r="R2" s="106" t="s">
        <v>112</v>
      </c>
      <c r="S2" s="115" t="s">
        <v>14</v>
      </c>
      <c r="T2" s="116"/>
      <c r="U2" s="105" t="s">
        <v>15</v>
      </c>
      <c r="V2" s="108" t="s">
        <v>16</v>
      </c>
      <c r="W2" s="108" t="s">
        <v>17</v>
      </c>
      <c r="X2" s="108"/>
      <c r="Y2" s="109" t="s">
        <v>18</v>
      </c>
      <c r="Z2" s="105" t="s">
        <v>19</v>
      </c>
      <c r="AA2" s="104" t="s">
        <v>20</v>
      </c>
      <c r="AB2" s="104"/>
      <c r="AC2" s="104" t="s">
        <v>21</v>
      </c>
      <c r="AD2" s="104"/>
      <c r="AE2" s="104" t="s">
        <v>22</v>
      </c>
      <c r="AF2" s="104"/>
      <c r="AG2" s="104" t="s">
        <v>23</v>
      </c>
      <c r="AH2" s="104"/>
      <c r="AI2" s="104" t="s">
        <v>24</v>
      </c>
      <c r="AJ2" s="104"/>
      <c r="AK2" s="104" t="s">
        <v>25</v>
      </c>
      <c r="AL2" s="104"/>
      <c r="AM2" s="104" t="s">
        <v>26</v>
      </c>
      <c r="AN2" s="104"/>
      <c r="AO2" s="104" t="s">
        <v>27</v>
      </c>
      <c r="AP2" s="104"/>
      <c r="AQ2" s="104" t="s">
        <v>28</v>
      </c>
      <c r="AR2" s="104"/>
      <c r="AS2" s="104" t="s">
        <v>29</v>
      </c>
      <c r="AT2" s="104"/>
      <c r="AU2" s="104" t="s">
        <v>30</v>
      </c>
      <c r="AV2" s="104"/>
      <c r="AW2" s="104" t="s">
        <v>31</v>
      </c>
      <c r="AX2" s="104"/>
      <c r="AY2" s="104" t="s">
        <v>20</v>
      </c>
      <c r="AZ2" s="104"/>
      <c r="BA2" s="104" t="s">
        <v>21</v>
      </c>
      <c r="BB2" s="104"/>
      <c r="BC2" s="104" t="s">
        <v>32</v>
      </c>
      <c r="BD2" s="104"/>
      <c r="BE2" s="103" t="s">
        <v>133</v>
      </c>
      <c r="BF2" s="103"/>
    </row>
    <row r="3" spans="1:63" s="16" customFormat="1" ht="90" customHeight="1" x14ac:dyDescent="0.25">
      <c r="A3" s="105"/>
      <c r="B3" s="105"/>
      <c r="C3" s="105"/>
      <c r="D3" s="105"/>
      <c r="E3" s="31" t="s">
        <v>33</v>
      </c>
      <c r="F3" s="31" t="s">
        <v>34</v>
      </c>
      <c r="G3" s="31" t="s">
        <v>35</v>
      </c>
      <c r="H3" s="31" t="s">
        <v>36</v>
      </c>
      <c r="I3" s="31" t="s">
        <v>37</v>
      </c>
      <c r="J3" s="105"/>
      <c r="K3" s="105"/>
      <c r="L3" s="105"/>
      <c r="M3" s="105"/>
      <c r="N3" s="105"/>
      <c r="O3" s="105"/>
      <c r="P3" s="105"/>
      <c r="Q3" s="105"/>
      <c r="R3" s="107"/>
      <c r="S3" s="117"/>
      <c r="T3" s="118"/>
      <c r="U3" s="105"/>
      <c r="V3" s="108"/>
      <c r="W3" s="58" t="s">
        <v>38</v>
      </c>
      <c r="X3" s="58" t="s">
        <v>39</v>
      </c>
      <c r="Y3" s="110"/>
      <c r="Z3" s="105"/>
      <c r="AA3" s="30" t="s">
        <v>40</v>
      </c>
      <c r="AB3" s="30" t="s">
        <v>41</v>
      </c>
      <c r="AC3" s="30" t="s">
        <v>40</v>
      </c>
      <c r="AD3" s="30" t="s">
        <v>41</v>
      </c>
      <c r="AE3" s="30" t="s">
        <v>40</v>
      </c>
      <c r="AF3" s="30" t="s">
        <v>41</v>
      </c>
      <c r="AG3" s="30" t="s">
        <v>40</v>
      </c>
      <c r="AH3" s="30" t="s">
        <v>41</v>
      </c>
      <c r="AI3" s="30" t="s">
        <v>42</v>
      </c>
      <c r="AJ3" s="30" t="s">
        <v>41</v>
      </c>
      <c r="AK3" s="30" t="s">
        <v>40</v>
      </c>
      <c r="AL3" s="30" t="s">
        <v>41</v>
      </c>
      <c r="AM3" s="30" t="s">
        <v>40</v>
      </c>
      <c r="AN3" s="30" t="s">
        <v>41</v>
      </c>
      <c r="AO3" s="30" t="s">
        <v>40</v>
      </c>
      <c r="AP3" s="30" t="s">
        <v>41</v>
      </c>
      <c r="AQ3" s="30" t="s">
        <v>40</v>
      </c>
      <c r="AR3" s="30" t="s">
        <v>41</v>
      </c>
      <c r="AS3" s="30" t="s">
        <v>40</v>
      </c>
      <c r="AT3" s="30" t="s">
        <v>41</v>
      </c>
      <c r="AU3" s="30" t="s">
        <v>40</v>
      </c>
      <c r="AV3" s="30" t="s">
        <v>41</v>
      </c>
      <c r="AW3" s="30" t="s">
        <v>40</v>
      </c>
      <c r="AX3" s="30" t="s">
        <v>41</v>
      </c>
      <c r="AY3" s="30" t="s">
        <v>40</v>
      </c>
      <c r="AZ3" s="30" t="s">
        <v>41</v>
      </c>
      <c r="BA3" s="30" t="s">
        <v>40</v>
      </c>
      <c r="BB3" s="30" t="s">
        <v>41</v>
      </c>
      <c r="BC3" s="30" t="s">
        <v>40</v>
      </c>
      <c r="BD3" s="30" t="s">
        <v>41</v>
      </c>
      <c r="BE3" s="86" t="s">
        <v>131</v>
      </c>
      <c r="BF3" s="87" t="s">
        <v>132</v>
      </c>
    </row>
    <row r="4" spans="1:63" x14ac:dyDescent="0.25">
      <c r="A4" s="6">
        <v>1</v>
      </c>
      <c r="B4" s="7" t="s">
        <v>48</v>
      </c>
      <c r="C4" s="7" t="s">
        <v>72</v>
      </c>
      <c r="D4" s="8" t="s">
        <v>43</v>
      </c>
      <c r="E4" s="8" t="s">
        <v>56</v>
      </c>
      <c r="F4" s="8" t="s">
        <v>57</v>
      </c>
      <c r="G4" s="8" t="s">
        <v>58</v>
      </c>
      <c r="H4" s="9" t="s">
        <v>44</v>
      </c>
      <c r="I4" s="8" t="s">
        <v>45</v>
      </c>
      <c r="J4" s="1" t="s">
        <v>53</v>
      </c>
      <c r="K4" s="8" t="s">
        <v>46</v>
      </c>
      <c r="L4" s="10" t="s">
        <v>67</v>
      </c>
      <c r="M4" s="2" t="s">
        <v>89</v>
      </c>
      <c r="N4" s="11" t="s">
        <v>54</v>
      </c>
      <c r="O4" s="12">
        <v>364</v>
      </c>
      <c r="P4" s="6"/>
      <c r="Q4" s="13" t="s">
        <v>73</v>
      </c>
      <c r="R4" s="13">
        <v>0.19978000000000001</v>
      </c>
      <c r="S4" s="4">
        <v>44927</v>
      </c>
      <c r="T4" s="4">
        <v>45291</v>
      </c>
      <c r="U4" s="111">
        <v>1</v>
      </c>
      <c r="V4" s="61" t="s">
        <v>117</v>
      </c>
      <c r="W4" s="62">
        <v>100</v>
      </c>
      <c r="X4" s="62">
        <v>0</v>
      </c>
      <c r="Y4" s="62">
        <v>100</v>
      </c>
      <c r="Z4" s="14"/>
      <c r="AA4" s="5"/>
      <c r="AB4" s="5"/>
      <c r="AC4" s="5"/>
      <c r="AD4" s="5"/>
      <c r="AE4" s="5">
        <v>1</v>
      </c>
      <c r="AF4" s="5">
        <v>110040.05</v>
      </c>
      <c r="AG4" s="5">
        <v>1</v>
      </c>
      <c r="AH4" s="5">
        <v>84769</v>
      </c>
      <c r="AI4" s="14">
        <v>1</v>
      </c>
      <c r="AJ4" s="15">
        <v>79103</v>
      </c>
      <c r="AK4" s="5">
        <v>1</v>
      </c>
      <c r="AL4" s="5">
        <v>55797</v>
      </c>
      <c r="AM4" s="5">
        <v>1</v>
      </c>
      <c r="AN4" s="5">
        <v>5775</v>
      </c>
      <c r="AO4" s="5">
        <v>1</v>
      </c>
      <c r="AP4" s="5">
        <v>2999</v>
      </c>
      <c r="AQ4" s="5">
        <v>1</v>
      </c>
      <c r="AR4" s="5">
        <v>2928</v>
      </c>
      <c r="AS4" s="5">
        <v>1</v>
      </c>
      <c r="AT4" s="5">
        <v>386</v>
      </c>
      <c r="AU4" s="5">
        <v>1</v>
      </c>
      <c r="AV4" s="5">
        <v>13631</v>
      </c>
      <c r="AW4" s="5">
        <v>1</v>
      </c>
      <c r="AX4" s="5">
        <v>59541</v>
      </c>
      <c r="AY4" s="5">
        <v>1</v>
      </c>
      <c r="AZ4" s="5">
        <v>84781</v>
      </c>
      <c r="BA4" s="5">
        <v>1</v>
      </c>
      <c r="BB4" s="5">
        <v>118537</v>
      </c>
      <c r="BC4" s="17">
        <f t="shared" ref="BC4:BC20" si="0">AE4+AG4+AI4+AK4+AM4+AO4+AQ4+AS4+AU4+AW4+AY4+BA4</f>
        <v>12</v>
      </c>
      <c r="BD4" s="5">
        <f t="shared" ref="BD4:BD20" si="1">AF4+AH4+AJ4+AL4+AN4+AP4+AR4+AT4+AV4+AX4+AZ4+BB4</f>
        <v>618287.05000000005</v>
      </c>
      <c r="BE4" s="88">
        <f>BD4</f>
        <v>618287.05000000005</v>
      </c>
      <c r="BF4" s="14">
        <v>0</v>
      </c>
    </row>
    <row r="5" spans="1:63" s="56" customFormat="1" x14ac:dyDescent="0.25">
      <c r="A5" s="45">
        <v>2</v>
      </c>
      <c r="B5" s="46" t="s">
        <v>48</v>
      </c>
      <c r="C5" s="46" t="s">
        <v>72</v>
      </c>
      <c r="D5" s="47" t="s">
        <v>43</v>
      </c>
      <c r="E5" s="47" t="s">
        <v>56</v>
      </c>
      <c r="F5" s="47" t="s">
        <v>57</v>
      </c>
      <c r="G5" s="47" t="s">
        <v>58</v>
      </c>
      <c r="H5" s="48" t="s">
        <v>44</v>
      </c>
      <c r="I5" s="47" t="s">
        <v>45</v>
      </c>
      <c r="J5" s="49" t="s">
        <v>53</v>
      </c>
      <c r="K5" s="47" t="s">
        <v>46</v>
      </c>
      <c r="L5" s="50" t="s">
        <v>67</v>
      </c>
      <c r="M5" s="64" t="s">
        <v>90</v>
      </c>
      <c r="N5" s="65" t="s">
        <v>54</v>
      </c>
      <c r="O5" s="66"/>
      <c r="P5" s="45" t="s">
        <v>75</v>
      </c>
      <c r="Q5" s="52" t="s">
        <v>74</v>
      </c>
      <c r="R5" s="52">
        <v>0.54754000000000003</v>
      </c>
      <c r="S5" s="67">
        <v>44927</v>
      </c>
      <c r="T5" s="67">
        <v>45291</v>
      </c>
      <c r="U5" s="112"/>
      <c r="V5" s="61" t="s">
        <v>118</v>
      </c>
      <c r="W5" s="62">
        <v>100</v>
      </c>
      <c r="X5" s="62">
        <v>0</v>
      </c>
      <c r="Y5" s="62">
        <v>100</v>
      </c>
      <c r="Z5" s="14"/>
      <c r="AA5" s="54"/>
      <c r="AB5" s="54"/>
      <c r="AC5" s="54"/>
      <c r="AD5" s="54"/>
      <c r="AF5" s="54"/>
      <c r="AG5" s="54"/>
      <c r="AH5" s="54"/>
      <c r="AJ5" s="68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>
        <v>12</v>
      </c>
      <c r="BB5" s="54">
        <v>0</v>
      </c>
      <c r="BC5" s="55">
        <f t="shared" si="0"/>
        <v>12</v>
      </c>
      <c r="BD5" s="54">
        <f t="shared" si="1"/>
        <v>0</v>
      </c>
      <c r="BE5" s="88">
        <f t="shared" ref="BE5:BE15" si="2">BD5</f>
        <v>0</v>
      </c>
      <c r="BF5" s="53">
        <v>0</v>
      </c>
    </row>
    <row r="6" spans="1:63" x14ac:dyDescent="0.25">
      <c r="A6" s="6">
        <v>3</v>
      </c>
      <c r="B6" s="7" t="s">
        <v>48</v>
      </c>
      <c r="C6" s="7" t="s">
        <v>77</v>
      </c>
      <c r="D6" s="8" t="s">
        <v>43</v>
      </c>
      <c r="E6" s="8" t="s">
        <v>76</v>
      </c>
      <c r="F6" s="8" t="s">
        <v>57</v>
      </c>
      <c r="G6" s="8" t="s">
        <v>58</v>
      </c>
      <c r="H6" s="9" t="s">
        <v>44</v>
      </c>
      <c r="I6" s="8" t="s">
        <v>45</v>
      </c>
      <c r="J6" s="1" t="s">
        <v>53</v>
      </c>
      <c r="K6" s="8" t="s">
        <v>46</v>
      </c>
      <c r="L6" s="10" t="s">
        <v>67</v>
      </c>
      <c r="M6" s="2" t="s">
        <v>89</v>
      </c>
      <c r="N6" s="11" t="s">
        <v>54</v>
      </c>
      <c r="O6" s="12">
        <v>273</v>
      </c>
      <c r="P6" s="6"/>
      <c r="Q6" s="13" t="s">
        <v>78</v>
      </c>
      <c r="R6" s="13">
        <v>0.19978000000000001</v>
      </c>
      <c r="S6" s="4">
        <v>44927</v>
      </c>
      <c r="T6" s="4">
        <v>45291</v>
      </c>
      <c r="U6" s="112"/>
      <c r="V6" s="61" t="s">
        <v>117</v>
      </c>
      <c r="W6" s="62">
        <v>100</v>
      </c>
      <c r="X6" s="62">
        <v>0</v>
      </c>
      <c r="Y6" s="62">
        <v>100</v>
      </c>
      <c r="AA6" s="5"/>
      <c r="AB6" s="5"/>
      <c r="AC6" s="5"/>
      <c r="AD6" s="5"/>
      <c r="AE6" s="5">
        <v>1</v>
      </c>
      <c r="AF6" s="5">
        <v>79152</v>
      </c>
      <c r="AG6" s="5">
        <v>1</v>
      </c>
      <c r="AH6" s="5">
        <v>12866</v>
      </c>
      <c r="AI6" s="5">
        <v>1</v>
      </c>
      <c r="AJ6" s="5">
        <v>12200</v>
      </c>
      <c r="AK6" s="5">
        <v>1</v>
      </c>
      <c r="AL6" s="5">
        <v>8039</v>
      </c>
      <c r="AM6" s="5">
        <v>1</v>
      </c>
      <c r="AN6" s="5">
        <v>918</v>
      </c>
      <c r="AO6" s="5">
        <v>1</v>
      </c>
      <c r="AP6" s="5">
        <v>4844</v>
      </c>
      <c r="AQ6" s="5">
        <v>1</v>
      </c>
      <c r="AR6" s="5">
        <v>0</v>
      </c>
      <c r="AS6" s="5">
        <v>1</v>
      </c>
      <c r="AT6" s="5">
        <v>3605</v>
      </c>
      <c r="AU6" s="5">
        <v>1</v>
      </c>
      <c r="AV6" s="5">
        <v>9979</v>
      </c>
      <c r="AW6" s="5">
        <v>1</v>
      </c>
      <c r="AX6" s="5">
        <v>42506</v>
      </c>
      <c r="AY6" s="5">
        <v>1</v>
      </c>
      <c r="AZ6" s="5">
        <v>64039</v>
      </c>
      <c r="BA6" s="5">
        <v>1</v>
      </c>
      <c r="BB6" s="5">
        <v>86439</v>
      </c>
      <c r="BC6" s="17">
        <f t="shared" si="0"/>
        <v>12</v>
      </c>
      <c r="BD6" s="5">
        <f t="shared" si="1"/>
        <v>324587</v>
      </c>
      <c r="BE6" s="88">
        <f t="shared" si="2"/>
        <v>324587</v>
      </c>
      <c r="BF6" s="14">
        <v>0</v>
      </c>
    </row>
    <row r="7" spans="1:63" x14ac:dyDescent="0.25">
      <c r="A7" s="6">
        <v>4</v>
      </c>
      <c r="B7" s="7" t="s">
        <v>48</v>
      </c>
      <c r="C7" s="7" t="s">
        <v>77</v>
      </c>
      <c r="D7" s="8" t="s">
        <v>43</v>
      </c>
      <c r="E7" s="8" t="s">
        <v>80</v>
      </c>
      <c r="F7" s="8" t="s">
        <v>57</v>
      </c>
      <c r="G7" s="8" t="s">
        <v>58</v>
      </c>
      <c r="H7" s="9" t="s">
        <v>44</v>
      </c>
      <c r="I7" s="8" t="s">
        <v>45</v>
      </c>
      <c r="J7" s="1" t="s">
        <v>53</v>
      </c>
      <c r="K7" s="8" t="s">
        <v>46</v>
      </c>
      <c r="L7" s="10" t="s">
        <v>67</v>
      </c>
      <c r="M7" s="2" t="s">
        <v>89</v>
      </c>
      <c r="N7" s="11" t="s">
        <v>54</v>
      </c>
      <c r="O7" s="12">
        <v>111</v>
      </c>
      <c r="P7" s="6"/>
      <c r="Q7" s="13" t="s">
        <v>79</v>
      </c>
      <c r="R7" s="13">
        <v>0.19978000000000001</v>
      </c>
      <c r="S7" s="4">
        <v>44927</v>
      </c>
      <c r="T7" s="4">
        <v>45291</v>
      </c>
      <c r="U7" s="112"/>
      <c r="V7" s="61" t="s">
        <v>118</v>
      </c>
      <c r="W7" s="62">
        <v>100</v>
      </c>
      <c r="X7" s="62">
        <v>0</v>
      </c>
      <c r="Y7" s="62">
        <v>100</v>
      </c>
      <c r="Z7" s="14"/>
      <c r="AA7" s="5"/>
      <c r="AB7" s="5"/>
      <c r="AC7" s="5"/>
      <c r="AD7" s="5"/>
      <c r="AE7" s="5">
        <v>1</v>
      </c>
      <c r="AF7" s="5">
        <v>66457</v>
      </c>
      <c r="AG7" s="5">
        <v>1</v>
      </c>
      <c r="AH7" s="5">
        <v>42185</v>
      </c>
      <c r="AI7" s="5">
        <v>1</v>
      </c>
      <c r="AJ7" s="5">
        <v>43304</v>
      </c>
      <c r="AK7" s="5">
        <v>1</v>
      </c>
      <c r="AL7" s="5">
        <v>23972</v>
      </c>
      <c r="AM7" s="5">
        <v>1</v>
      </c>
      <c r="AN7" s="5">
        <v>3550</v>
      </c>
      <c r="AO7" s="5">
        <v>1</v>
      </c>
      <c r="AP7" s="5">
        <v>2159</v>
      </c>
      <c r="AQ7" s="5">
        <v>1</v>
      </c>
      <c r="AR7" s="5">
        <v>1881</v>
      </c>
      <c r="AS7" s="5">
        <v>1</v>
      </c>
      <c r="AT7" s="5">
        <v>1732</v>
      </c>
      <c r="AU7" s="5">
        <v>1</v>
      </c>
      <c r="AV7" s="5">
        <v>6816</v>
      </c>
      <c r="AW7" s="5">
        <v>1</v>
      </c>
      <c r="AX7" s="5">
        <v>34548</v>
      </c>
      <c r="AY7" s="5">
        <v>1</v>
      </c>
      <c r="AZ7" s="5">
        <v>53550</v>
      </c>
      <c r="BA7" s="5">
        <v>1</v>
      </c>
      <c r="BB7" s="5">
        <v>75012</v>
      </c>
      <c r="BC7" s="17">
        <f t="shared" si="0"/>
        <v>12</v>
      </c>
      <c r="BD7" s="5">
        <f t="shared" si="1"/>
        <v>355166</v>
      </c>
      <c r="BE7" s="88">
        <f t="shared" si="2"/>
        <v>355166</v>
      </c>
      <c r="BF7" s="14">
        <v>0</v>
      </c>
    </row>
    <row r="8" spans="1:63" s="14" customFormat="1" x14ac:dyDescent="0.25">
      <c r="A8" s="6">
        <v>5</v>
      </c>
      <c r="B8" s="94" t="s">
        <v>48</v>
      </c>
      <c r="C8" s="2" t="s">
        <v>77</v>
      </c>
      <c r="D8" s="35" t="s">
        <v>43</v>
      </c>
      <c r="E8" s="10" t="s">
        <v>76</v>
      </c>
      <c r="F8" s="28" t="s">
        <v>57</v>
      </c>
      <c r="G8" s="28" t="s">
        <v>58</v>
      </c>
      <c r="H8" s="36" t="s">
        <v>44</v>
      </c>
      <c r="I8" s="35" t="s">
        <v>45</v>
      </c>
      <c r="J8" s="35" t="s">
        <v>53</v>
      </c>
      <c r="K8" s="35" t="s">
        <v>46</v>
      </c>
      <c r="L8" s="10" t="s">
        <v>135</v>
      </c>
      <c r="M8" s="14" t="s">
        <v>134</v>
      </c>
      <c r="N8" s="14" t="s">
        <v>54</v>
      </c>
      <c r="O8" s="6">
        <v>710</v>
      </c>
      <c r="P8" s="6"/>
      <c r="Q8" s="25" t="s">
        <v>88</v>
      </c>
      <c r="R8" s="25"/>
      <c r="S8" s="4">
        <v>44927</v>
      </c>
      <c r="T8" s="4">
        <v>45291</v>
      </c>
      <c r="U8" s="113"/>
      <c r="V8" s="61" t="s">
        <v>118</v>
      </c>
      <c r="W8" s="60">
        <v>100</v>
      </c>
      <c r="X8" s="60">
        <v>0</v>
      </c>
      <c r="Y8" s="63">
        <v>100</v>
      </c>
      <c r="Z8" s="95" t="s">
        <v>136</v>
      </c>
      <c r="AA8" s="5"/>
      <c r="AB8" s="5"/>
      <c r="AC8" s="5"/>
      <c r="AD8" s="5"/>
      <c r="AE8" s="5">
        <v>1</v>
      </c>
      <c r="AF8" s="5">
        <v>18655</v>
      </c>
      <c r="AG8" s="5">
        <v>1</v>
      </c>
      <c r="AH8" s="5">
        <v>16958</v>
      </c>
      <c r="AI8" s="5">
        <v>1</v>
      </c>
      <c r="AJ8" s="5">
        <v>16958</v>
      </c>
      <c r="AK8" s="5">
        <v>1</v>
      </c>
      <c r="AL8" s="5">
        <v>15262</v>
      </c>
      <c r="AM8" s="5">
        <v>1</v>
      </c>
      <c r="AN8" s="5">
        <v>13567</v>
      </c>
      <c r="AO8" s="5">
        <v>1</v>
      </c>
      <c r="AP8" s="5">
        <v>13567</v>
      </c>
      <c r="AQ8" s="5">
        <v>1</v>
      </c>
      <c r="AR8" s="5">
        <v>0</v>
      </c>
      <c r="AS8" s="5">
        <v>1</v>
      </c>
      <c r="AT8" s="5">
        <v>0</v>
      </c>
      <c r="AU8" s="5">
        <v>1</v>
      </c>
      <c r="AV8" s="5">
        <v>15262</v>
      </c>
      <c r="AW8" s="5">
        <v>1</v>
      </c>
      <c r="AX8" s="5">
        <v>16958</v>
      </c>
      <c r="AY8" s="5">
        <v>1</v>
      </c>
      <c r="AZ8" s="5">
        <v>16958</v>
      </c>
      <c r="BA8" s="5">
        <v>1</v>
      </c>
      <c r="BB8" s="14">
        <v>18655</v>
      </c>
      <c r="BC8" s="57">
        <v>12</v>
      </c>
      <c r="BD8" s="5">
        <f>AF8+AH8+AJ8+AL8+AN8+AP8+AR8+AT8+AV8+AX8+AZ8+BB8</f>
        <v>162800</v>
      </c>
      <c r="BE8" s="88">
        <f>BD8</f>
        <v>162800</v>
      </c>
      <c r="BF8" s="14">
        <v>0</v>
      </c>
      <c r="BG8" s="3"/>
      <c r="BH8" s="3"/>
      <c r="BI8" s="3"/>
      <c r="BJ8" s="3"/>
      <c r="BK8" s="3"/>
    </row>
    <row r="9" spans="1:63" x14ac:dyDescent="0.25">
      <c r="A9" s="45">
        <v>6</v>
      </c>
      <c r="B9" s="7" t="s">
        <v>48</v>
      </c>
      <c r="C9" s="7" t="s">
        <v>85</v>
      </c>
      <c r="D9" s="8" t="s">
        <v>43</v>
      </c>
      <c r="E9" s="8" t="s">
        <v>86</v>
      </c>
      <c r="F9" s="8" t="s">
        <v>57</v>
      </c>
      <c r="G9" s="8" t="s">
        <v>58</v>
      </c>
      <c r="H9" s="9" t="s">
        <v>44</v>
      </c>
      <c r="I9" s="8" t="s">
        <v>45</v>
      </c>
      <c r="J9" s="1" t="s">
        <v>53</v>
      </c>
      <c r="K9" s="8" t="s">
        <v>46</v>
      </c>
      <c r="L9" s="10" t="s">
        <v>67</v>
      </c>
      <c r="M9" s="2" t="s">
        <v>90</v>
      </c>
      <c r="N9" s="11" t="s">
        <v>54</v>
      </c>
      <c r="O9" s="53"/>
      <c r="P9" s="6" t="s">
        <v>114</v>
      </c>
      <c r="Q9" s="13" t="s">
        <v>87</v>
      </c>
      <c r="R9" s="13">
        <v>0.37761</v>
      </c>
      <c r="S9" s="4">
        <v>44927</v>
      </c>
      <c r="T9" s="4">
        <v>45291</v>
      </c>
      <c r="U9" s="112"/>
      <c r="V9" s="61" t="s">
        <v>118</v>
      </c>
      <c r="W9" s="62">
        <v>100</v>
      </c>
      <c r="X9" s="62">
        <v>0</v>
      </c>
      <c r="Y9" s="62">
        <v>100</v>
      </c>
      <c r="Z9" s="14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>
        <v>12</v>
      </c>
      <c r="BB9" s="5">
        <v>82</v>
      </c>
      <c r="BC9" s="17">
        <f>AE9+AG9+AI9+AK9+AM9+AO9+AQ9+AS9+AU9+AW9+AY9+BA9</f>
        <v>12</v>
      </c>
      <c r="BD9" s="5">
        <f>AF9+AH9+AJ9+AL9+AN9+AP9+AR9+AT9+AV9+AX9+AZ9+BB9</f>
        <v>82</v>
      </c>
      <c r="BE9" s="88">
        <f t="shared" si="2"/>
        <v>82</v>
      </c>
      <c r="BF9" s="14">
        <v>0</v>
      </c>
    </row>
    <row r="10" spans="1:63" s="56" customFormat="1" x14ac:dyDescent="0.25">
      <c r="A10" s="6">
        <v>7</v>
      </c>
      <c r="B10" s="46" t="s">
        <v>48</v>
      </c>
      <c r="C10" s="46" t="s">
        <v>81</v>
      </c>
      <c r="D10" s="47" t="s">
        <v>43</v>
      </c>
      <c r="E10" s="47" t="s">
        <v>82</v>
      </c>
      <c r="F10" s="47" t="s">
        <v>57</v>
      </c>
      <c r="G10" s="47" t="s">
        <v>58</v>
      </c>
      <c r="H10" s="69" t="s">
        <v>44</v>
      </c>
      <c r="I10" s="47" t="s">
        <v>45</v>
      </c>
      <c r="J10" s="49" t="s">
        <v>53</v>
      </c>
      <c r="K10" s="47" t="s">
        <v>46</v>
      </c>
      <c r="L10" s="50" t="s">
        <v>67</v>
      </c>
      <c r="M10" s="64" t="s">
        <v>90</v>
      </c>
      <c r="N10" s="65" t="s">
        <v>54</v>
      </c>
      <c r="O10" s="53"/>
      <c r="P10" s="45" t="s">
        <v>83</v>
      </c>
      <c r="Q10" s="52" t="s">
        <v>84</v>
      </c>
      <c r="R10" s="52">
        <v>0.54754000000000003</v>
      </c>
      <c r="S10" s="67">
        <v>44927</v>
      </c>
      <c r="T10" s="67">
        <v>45291</v>
      </c>
      <c r="U10" s="112"/>
      <c r="V10" s="61" t="s">
        <v>118</v>
      </c>
      <c r="W10" s="62">
        <v>100</v>
      </c>
      <c r="X10" s="62">
        <v>0</v>
      </c>
      <c r="Y10" s="62">
        <v>100</v>
      </c>
      <c r="Z10" s="53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>
        <v>12</v>
      </c>
      <c r="BB10" s="54">
        <v>0</v>
      </c>
      <c r="BC10" s="55">
        <f t="shared" si="0"/>
        <v>12</v>
      </c>
      <c r="BD10" s="54">
        <f t="shared" si="1"/>
        <v>0</v>
      </c>
      <c r="BE10" s="88">
        <f t="shared" si="2"/>
        <v>0</v>
      </c>
      <c r="BF10" s="53">
        <v>0</v>
      </c>
    </row>
    <row r="11" spans="1:63" s="56" customFormat="1" x14ac:dyDescent="0.25">
      <c r="A11" s="6">
        <v>8</v>
      </c>
      <c r="B11" s="46" t="s">
        <v>48</v>
      </c>
      <c r="C11" s="46" t="s">
        <v>49</v>
      </c>
      <c r="D11" s="47" t="s">
        <v>43</v>
      </c>
      <c r="E11" s="47" t="s">
        <v>50</v>
      </c>
      <c r="F11" s="47" t="s">
        <v>51</v>
      </c>
      <c r="G11" s="47" t="s">
        <v>52</v>
      </c>
      <c r="H11" s="48" t="s">
        <v>44</v>
      </c>
      <c r="I11" s="47" t="s">
        <v>45</v>
      </c>
      <c r="J11" s="49" t="s">
        <v>53</v>
      </c>
      <c r="K11" s="47" t="s">
        <v>46</v>
      </c>
      <c r="L11" s="50" t="s">
        <v>67</v>
      </c>
      <c r="M11" s="46" t="s">
        <v>89</v>
      </c>
      <c r="N11" s="51" t="s">
        <v>54</v>
      </c>
      <c r="O11" s="45">
        <v>111</v>
      </c>
      <c r="P11" s="45"/>
      <c r="Q11" s="52" t="s">
        <v>55</v>
      </c>
      <c r="R11" s="52">
        <v>0.19978000000000001</v>
      </c>
      <c r="S11" s="4">
        <v>44927</v>
      </c>
      <c r="T11" s="4">
        <v>45291</v>
      </c>
      <c r="U11" s="112"/>
      <c r="V11" s="61" t="s">
        <v>117</v>
      </c>
      <c r="W11" s="62">
        <v>100</v>
      </c>
      <c r="X11" s="62">
        <v>0</v>
      </c>
      <c r="Y11" s="62">
        <v>100</v>
      </c>
      <c r="Z11" s="53"/>
      <c r="AA11" s="54"/>
      <c r="AB11" s="54"/>
      <c r="AC11" s="54"/>
      <c r="AD11" s="54"/>
      <c r="AE11" s="5">
        <v>1</v>
      </c>
      <c r="AF11" s="5">
        <v>31347</v>
      </c>
      <c r="AG11" s="5">
        <v>1</v>
      </c>
      <c r="AH11" s="5">
        <v>24916</v>
      </c>
      <c r="AI11" s="5">
        <v>1</v>
      </c>
      <c r="AJ11" s="5">
        <v>23231</v>
      </c>
      <c r="AK11" s="5">
        <v>1</v>
      </c>
      <c r="AL11" s="5">
        <v>17290</v>
      </c>
      <c r="AM11" s="5">
        <v>1</v>
      </c>
      <c r="AN11" s="5">
        <v>1030</v>
      </c>
      <c r="AO11" s="5">
        <v>1</v>
      </c>
      <c r="AP11" s="5">
        <v>0</v>
      </c>
      <c r="AQ11" s="5">
        <v>1</v>
      </c>
      <c r="AR11" s="5">
        <v>0</v>
      </c>
      <c r="AS11" s="5">
        <v>1</v>
      </c>
      <c r="AT11" s="5">
        <v>0</v>
      </c>
      <c r="AU11" s="5">
        <v>1</v>
      </c>
      <c r="AV11" s="5">
        <v>0</v>
      </c>
      <c r="AW11" s="5">
        <v>1</v>
      </c>
      <c r="AX11" s="5">
        <v>13931</v>
      </c>
      <c r="AY11" s="5">
        <v>1</v>
      </c>
      <c r="AZ11" s="5">
        <v>23113</v>
      </c>
      <c r="BA11" s="5">
        <v>1</v>
      </c>
      <c r="BB11" s="5">
        <v>33512</v>
      </c>
      <c r="BC11" s="55">
        <f>AE11+AG11+AI11+AK11+AM11+AO11+AQ11+AS11+AU11+AW11+AY11+BA11</f>
        <v>12</v>
      </c>
      <c r="BD11" s="54">
        <f>AF11+AH11+AJ11+AL11+AN11+AP11+AR11+AT11+AV11+AX11+AZ11+BB11</f>
        <v>168370</v>
      </c>
      <c r="BE11" s="88">
        <f t="shared" si="2"/>
        <v>168370</v>
      </c>
      <c r="BF11" s="53">
        <v>0</v>
      </c>
    </row>
    <row r="12" spans="1:63" x14ac:dyDescent="0.25">
      <c r="A12" s="6">
        <v>9</v>
      </c>
      <c r="B12" s="1" t="s">
        <v>48</v>
      </c>
      <c r="C12" s="1" t="s">
        <v>68</v>
      </c>
      <c r="D12" s="1" t="s">
        <v>43</v>
      </c>
      <c r="E12" s="2" t="s">
        <v>60</v>
      </c>
      <c r="F12" s="1" t="s">
        <v>51</v>
      </c>
      <c r="G12" s="1" t="s">
        <v>52</v>
      </c>
      <c r="H12" s="14" t="s">
        <v>44</v>
      </c>
      <c r="I12" s="1" t="s">
        <v>45</v>
      </c>
      <c r="J12" s="1" t="s">
        <v>53</v>
      </c>
      <c r="K12" s="1" t="s">
        <v>46</v>
      </c>
      <c r="L12" s="18" t="s">
        <v>67</v>
      </c>
      <c r="M12" s="1" t="s">
        <v>91</v>
      </c>
      <c r="N12" s="1" t="s">
        <v>54</v>
      </c>
      <c r="O12" s="19"/>
      <c r="P12" s="20" t="s">
        <v>71</v>
      </c>
      <c r="Q12" s="20" t="s">
        <v>59</v>
      </c>
      <c r="R12" s="20">
        <v>0.20016999999999999</v>
      </c>
      <c r="S12" s="4">
        <v>44927</v>
      </c>
      <c r="T12" s="4">
        <v>45291</v>
      </c>
      <c r="U12" s="112"/>
      <c r="V12" s="61" t="s">
        <v>118</v>
      </c>
      <c r="W12" s="59">
        <v>100</v>
      </c>
      <c r="X12" s="59">
        <v>0</v>
      </c>
      <c r="Y12" s="62">
        <v>100</v>
      </c>
      <c r="AA12" s="21"/>
      <c r="AB12" s="21"/>
      <c r="AC12" s="21"/>
      <c r="AD12" s="21"/>
      <c r="AE12" s="32">
        <v>2</v>
      </c>
      <c r="AF12" s="32">
        <v>49037</v>
      </c>
      <c r="AG12" s="32">
        <v>0</v>
      </c>
      <c r="AH12" s="32">
        <v>0</v>
      </c>
      <c r="AI12" s="32">
        <v>2</v>
      </c>
      <c r="AJ12" s="32">
        <v>28089</v>
      </c>
      <c r="AK12" s="32">
        <v>0</v>
      </c>
      <c r="AL12" s="32">
        <v>0</v>
      </c>
      <c r="AM12" s="32">
        <v>2</v>
      </c>
      <c r="AN12" s="32">
        <v>8745</v>
      </c>
      <c r="AO12" s="32">
        <v>0</v>
      </c>
      <c r="AP12" s="32">
        <v>0</v>
      </c>
      <c r="AQ12" s="32">
        <v>2</v>
      </c>
      <c r="AR12" s="32">
        <v>0</v>
      </c>
      <c r="AS12" s="32">
        <v>0</v>
      </c>
      <c r="AT12" s="32">
        <v>0</v>
      </c>
      <c r="AU12" s="32">
        <v>2</v>
      </c>
      <c r="AV12" s="32">
        <v>0</v>
      </c>
      <c r="AW12" s="32">
        <v>0</v>
      </c>
      <c r="AX12" s="32">
        <v>0</v>
      </c>
      <c r="AY12" s="32">
        <v>2</v>
      </c>
      <c r="AZ12" s="32">
        <v>13452</v>
      </c>
      <c r="BA12" s="32">
        <v>0</v>
      </c>
      <c r="BB12" s="32">
        <v>0</v>
      </c>
      <c r="BC12" s="17">
        <f t="shared" si="0"/>
        <v>12</v>
      </c>
      <c r="BD12" s="5">
        <f t="shared" si="1"/>
        <v>99323</v>
      </c>
      <c r="BE12" s="88">
        <f t="shared" si="2"/>
        <v>99323</v>
      </c>
      <c r="BF12" s="14">
        <v>0</v>
      </c>
    </row>
    <row r="13" spans="1:63" x14ac:dyDescent="0.25">
      <c r="A13" s="45">
        <v>10</v>
      </c>
      <c r="B13" s="1" t="s">
        <v>48</v>
      </c>
      <c r="C13" s="1" t="s">
        <v>68</v>
      </c>
      <c r="D13" s="1" t="s">
        <v>43</v>
      </c>
      <c r="E13" s="2" t="s">
        <v>62</v>
      </c>
      <c r="F13" s="1" t="s">
        <v>63</v>
      </c>
      <c r="G13" s="1" t="s">
        <v>52</v>
      </c>
      <c r="H13" s="9" t="s">
        <v>44</v>
      </c>
      <c r="I13" s="1" t="s">
        <v>45</v>
      </c>
      <c r="J13" s="1" t="s">
        <v>53</v>
      </c>
      <c r="K13" s="1" t="s">
        <v>46</v>
      </c>
      <c r="L13" s="18" t="s">
        <v>67</v>
      </c>
      <c r="M13" s="1" t="s">
        <v>91</v>
      </c>
      <c r="N13" s="1" t="s">
        <v>54</v>
      </c>
      <c r="O13" s="19"/>
      <c r="P13" s="19" t="s">
        <v>70</v>
      </c>
      <c r="Q13" s="20" t="s">
        <v>61</v>
      </c>
      <c r="R13" s="20">
        <v>0.20016999999999999</v>
      </c>
      <c r="S13" s="4">
        <v>44927</v>
      </c>
      <c r="T13" s="4">
        <v>45291</v>
      </c>
      <c r="U13" s="112"/>
      <c r="V13" s="61" t="s">
        <v>118</v>
      </c>
      <c r="W13" s="59">
        <v>100</v>
      </c>
      <c r="X13" s="59">
        <v>0</v>
      </c>
      <c r="Y13" s="62">
        <v>100</v>
      </c>
      <c r="Z13" s="29"/>
      <c r="AA13" s="21"/>
      <c r="AB13" s="21"/>
      <c r="AC13" s="21"/>
      <c r="AD13" s="21"/>
      <c r="AE13" s="21">
        <v>1</v>
      </c>
      <c r="AF13" s="21">
        <v>6765</v>
      </c>
      <c r="AG13" s="21">
        <v>1</v>
      </c>
      <c r="AH13" s="21">
        <v>1388</v>
      </c>
      <c r="AI13" s="21">
        <v>1</v>
      </c>
      <c r="AJ13" s="21">
        <v>2987</v>
      </c>
      <c r="AK13" s="21">
        <v>1</v>
      </c>
      <c r="AL13" s="21">
        <v>2332</v>
      </c>
      <c r="AM13" s="21">
        <v>1</v>
      </c>
      <c r="AN13" s="21">
        <v>377</v>
      </c>
      <c r="AO13" s="21">
        <v>1</v>
      </c>
      <c r="AP13" s="21">
        <v>1624</v>
      </c>
      <c r="AQ13" s="21">
        <v>1</v>
      </c>
      <c r="AR13" s="21">
        <v>3119</v>
      </c>
      <c r="AS13" s="21">
        <v>1</v>
      </c>
      <c r="AT13" s="21">
        <v>1973</v>
      </c>
      <c r="AU13" s="21">
        <v>0</v>
      </c>
      <c r="AV13" s="21">
        <v>0</v>
      </c>
      <c r="AW13" s="21">
        <v>2</v>
      </c>
      <c r="AX13" s="21">
        <v>1937</v>
      </c>
      <c r="AY13" s="21">
        <v>1</v>
      </c>
      <c r="AZ13" s="21">
        <v>1324</v>
      </c>
      <c r="BA13" s="21">
        <v>1</v>
      </c>
      <c r="BB13" s="21">
        <v>957</v>
      </c>
      <c r="BC13" s="17">
        <f t="shared" si="0"/>
        <v>12</v>
      </c>
      <c r="BD13" s="5">
        <f t="shared" si="1"/>
        <v>24783</v>
      </c>
      <c r="BE13" s="88">
        <f t="shared" si="2"/>
        <v>24783</v>
      </c>
      <c r="BF13" s="14">
        <v>0</v>
      </c>
    </row>
    <row r="14" spans="1:63" x14ac:dyDescent="0.25">
      <c r="A14" s="6">
        <v>11</v>
      </c>
      <c r="B14" s="1" t="s">
        <v>48</v>
      </c>
      <c r="C14" s="1" t="s">
        <v>68</v>
      </c>
      <c r="D14" s="1" t="s">
        <v>43</v>
      </c>
      <c r="E14" s="2" t="s">
        <v>50</v>
      </c>
      <c r="F14" s="1" t="s">
        <v>51</v>
      </c>
      <c r="G14" s="1" t="s">
        <v>52</v>
      </c>
      <c r="H14" s="9" t="s">
        <v>44</v>
      </c>
      <c r="I14" s="1" t="s">
        <v>45</v>
      </c>
      <c r="J14" s="1" t="s">
        <v>53</v>
      </c>
      <c r="K14" s="1" t="s">
        <v>46</v>
      </c>
      <c r="L14" s="18" t="s">
        <v>67</v>
      </c>
      <c r="M14" s="1" t="s">
        <v>90</v>
      </c>
      <c r="N14" s="1" t="s">
        <v>54</v>
      </c>
      <c r="O14" s="19"/>
      <c r="P14" s="19" t="s">
        <v>111</v>
      </c>
      <c r="Q14" s="20" t="s">
        <v>64</v>
      </c>
      <c r="R14" s="20">
        <v>0.20016999999999999</v>
      </c>
      <c r="S14" s="4">
        <v>44927</v>
      </c>
      <c r="T14" s="4">
        <v>45291</v>
      </c>
      <c r="U14" s="112"/>
      <c r="V14" s="61" t="s">
        <v>118</v>
      </c>
      <c r="W14" s="59">
        <v>100</v>
      </c>
      <c r="X14" s="59">
        <v>0</v>
      </c>
      <c r="Y14" s="62">
        <v>100</v>
      </c>
      <c r="Z14" s="29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>
        <v>12</v>
      </c>
      <c r="AR14" s="21">
        <v>61</v>
      </c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17">
        <v>12</v>
      </c>
      <c r="BD14" s="27">
        <f t="shared" si="1"/>
        <v>61</v>
      </c>
      <c r="BE14" s="88">
        <f t="shared" si="2"/>
        <v>61</v>
      </c>
      <c r="BF14" s="14">
        <v>0</v>
      </c>
    </row>
    <row r="15" spans="1:63" x14ac:dyDescent="0.25">
      <c r="A15" s="6">
        <v>12</v>
      </c>
      <c r="B15" s="33" t="s">
        <v>48</v>
      </c>
      <c r="C15" s="34" t="s">
        <v>68</v>
      </c>
      <c r="D15" s="34" t="s">
        <v>43</v>
      </c>
      <c r="E15" s="35" t="s">
        <v>65</v>
      </c>
      <c r="F15" s="34" t="s">
        <v>63</v>
      </c>
      <c r="G15" s="34" t="s">
        <v>52</v>
      </c>
      <c r="H15" s="36" t="s">
        <v>44</v>
      </c>
      <c r="I15" s="34" t="s">
        <v>45</v>
      </c>
      <c r="J15" s="34" t="s">
        <v>53</v>
      </c>
      <c r="K15" s="34" t="s">
        <v>46</v>
      </c>
      <c r="L15" s="37" t="s">
        <v>67</v>
      </c>
      <c r="M15" s="34" t="s">
        <v>89</v>
      </c>
      <c r="N15" s="34" t="s">
        <v>54</v>
      </c>
      <c r="O15" s="38">
        <v>111</v>
      </c>
      <c r="P15" s="39"/>
      <c r="Q15" s="40" t="s">
        <v>66</v>
      </c>
      <c r="R15" s="40">
        <v>0.19978000000000001</v>
      </c>
      <c r="S15" s="4">
        <v>44927</v>
      </c>
      <c r="T15" s="4">
        <v>45291</v>
      </c>
      <c r="U15" s="112"/>
      <c r="V15" s="61" t="s">
        <v>117</v>
      </c>
      <c r="W15" s="60">
        <v>100</v>
      </c>
      <c r="X15" s="60">
        <v>0</v>
      </c>
      <c r="Y15" s="63">
        <v>100</v>
      </c>
      <c r="Z15" s="41"/>
      <c r="AA15" s="42"/>
      <c r="AB15" s="43"/>
      <c r="AC15" s="43"/>
      <c r="AD15" s="43"/>
      <c r="AE15" s="43">
        <v>1</v>
      </c>
      <c r="AF15" s="43">
        <v>56356</v>
      </c>
      <c r="AG15" s="43">
        <v>1</v>
      </c>
      <c r="AH15" s="43">
        <v>45547</v>
      </c>
      <c r="AI15" s="43">
        <v>1</v>
      </c>
      <c r="AJ15" s="43">
        <v>37112</v>
      </c>
      <c r="AK15" s="43">
        <v>1</v>
      </c>
      <c r="AL15" s="43">
        <v>28132</v>
      </c>
      <c r="AM15" s="43">
        <v>1</v>
      </c>
      <c r="AN15" s="43">
        <v>1275</v>
      </c>
      <c r="AO15" s="43">
        <v>1</v>
      </c>
      <c r="AP15" s="43">
        <v>0</v>
      </c>
      <c r="AQ15" s="43">
        <v>1</v>
      </c>
      <c r="AR15" s="43">
        <v>0</v>
      </c>
      <c r="AS15" s="43">
        <v>1</v>
      </c>
      <c r="AT15" s="43">
        <v>0</v>
      </c>
      <c r="AU15" s="26">
        <v>1</v>
      </c>
      <c r="AV15" s="43">
        <v>0</v>
      </c>
      <c r="AW15" s="43">
        <v>1</v>
      </c>
      <c r="AX15" s="43">
        <v>21278</v>
      </c>
      <c r="AY15" s="43">
        <v>1</v>
      </c>
      <c r="AZ15" s="43">
        <v>41648</v>
      </c>
      <c r="BA15" s="43">
        <v>1</v>
      </c>
      <c r="BB15" s="43">
        <v>56597</v>
      </c>
      <c r="BC15" s="57">
        <f t="shared" si="0"/>
        <v>12</v>
      </c>
      <c r="BD15" s="5">
        <f t="shared" si="1"/>
        <v>287945</v>
      </c>
      <c r="BE15" s="88">
        <f t="shared" si="2"/>
        <v>287945</v>
      </c>
      <c r="BF15" s="14">
        <v>0</v>
      </c>
    </row>
    <row r="16" spans="1:63" s="14" customFormat="1" x14ac:dyDescent="0.25">
      <c r="A16" s="6">
        <v>13</v>
      </c>
      <c r="B16" s="14" t="s">
        <v>48</v>
      </c>
      <c r="C16" s="14" t="s">
        <v>92</v>
      </c>
      <c r="E16" s="8" t="s">
        <v>93</v>
      </c>
      <c r="F16" s="14" t="s">
        <v>57</v>
      </c>
      <c r="G16" s="14" t="s">
        <v>58</v>
      </c>
      <c r="H16" s="14" t="s">
        <v>44</v>
      </c>
      <c r="I16" s="14" t="s">
        <v>45</v>
      </c>
      <c r="J16" s="14" t="s">
        <v>53</v>
      </c>
      <c r="K16" s="14" t="s">
        <v>46</v>
      </c>
      <c r="L16" s="10" t="s">
        <v>67</v>
      </c>
      <c r="M16" s="14" t="s">
        <v>97</v>
      </c>
      <c r="N16" s="14" t="s">
        <v>54</v>
      </c>
      <c r="O16" s="6"/>
      <c r="P16" s="6" t="s">
        <v>94</v>
      </c>
      <c r="Q16" s="25" t="s">
        <v>95</v>
      </c>
      <c r="R16" s="25">
        <v>0.67484</v>
      </c>
      <c r="S16" s="4">
        <v>44927</v>
      </c>
      <c r="T16" s="4">
        <v>45291</v>
      </c>
      <c r="U16" s="112"/>
      <c r="V16" s="61" t="s">
        <v>113</v>
      </c>
      <c r="W16" s="62">
        <v>0</v>
      </c>
      <c r="X16" s="62">
        <v>100</v>
      </c>
      <c r="Y16" s="62">
        <v>100</v>
      </c>
      <c r="Z16" s="14" t="s">
        <v>115</v>
      </c>
      <c r="AA16" s="5"/>
      <c r="AB16" s="5"/>
      <c r="AC16" s="5"/>
      <c r="AD16" s="5"/>
      <c r="AE16" s="5">
        <v>1</v>
      </c>
      <c r="AF16" s="5">
        <v>25873</v>
      </c>
      <c r="AG16" s="5">
        <v>1</v>
      </c>
      <c r="AH16" s="5">
        <v>33061</v>
      </c>
      <c r="AI16" s="5">
        <v>1</v>
      </c>
      <c r="AJ16" s="5">
        <v>27506</v>
      </c>
      <c r="AK16" s="5">
        <v>1</v>
      </c>
      <c r="AL16" s="5">
        <v>12659</v>
      </c>
      <c r="AM16" s="5">
        <v>1</v>
      </c>
      <c r="AN16" s="5">
        <v>4254</v>
      </c>
      <c r="AO16" s="5">
        <v>1</v>
      </c>
      <c r="AP16" s="5">
        <v>1194</v>
      </c>
      <c r="AQ16" s="5">
        <v>1</v>
      </c>
      <c r="AR16" s="5">
        <v>1186</v>
      </c>
      <c r="AS16" s="5">
        <v>1</v>
      </c>
      <c r="AT16" s="5">
        <v>2543</v>
      </c>
      <c r="AU16" s="5">
        <v>1</v>
      </c>
      <c r="AV16" s="5">
        <v>5844</v>
      </c>
      <c r="AW16" s="5">
        <v>1</v>
      </c>
      <c r="AX16" s="5">
        <v>16314</v>
      </c>
      <c r="AY16" s="5">
        <v>1</v>
      </c>
      <c r="AZ16" s="5">
        <v>25308</v>
      </c>
      <c r="BA16" s="5">
        <v>1</v>
      </c>
      <c r="BB16" s="5">
        <v>36378</v>
      </c>
      <c r="BC16" s="57">
        <f>AE16+AG16+AI16+AK16+AM16+AO16+AQ16+AS16+AU16+AW16+AY16+BA16</f>
        <v>12</v>
      </c>
      <c r="BD16" s="5">
        <f t="shared" si="1"/>
        <v>192120</v>
      </c>
      <c r="BE16" s="14">
        <v>0</v>
      </c>
      <c r="BF16" s="88">
        <f>BD16</f>
        <v>192120</v>
      </c>
      <c r="BG16" s="3"/>
      <c r="BH16" s="3"/>
      <c r="BI16" s="3"/>
      <c r="BJ16" s="3"/>
      <c r="BK16" s="3"/>
    </row>
    <row r="17" spans="1:63" s="14" customFormat="1" x14ac:dyDescent="0.25">
      <c r="A17" s="45">
        <v>14</v>
      </c>
      <c r="B17" s="14" t="s">
        <v>48</v>
      </c>
      <c r="C17" s="14" t="s">
        <v>92</v>
      </c>
      <c r="E17" s="8" t="s">
        <v>96</v>
      </c>
      <c r="F17" s="14" t="s">
        <v>57</v>
      </c>
      <c r="G17" s="14" t="s">
        <v>58</v>
      </c>
      <c r="H17" s="14" t="s">
        <v>44</v>
      </c>
      <c r="I17" s="14" t="s">
        <v>45</v>
      </c>
      <c r="J17" s="14" t="s">
        <v>53</v>
      </c>
      <c r="K17" s="14" t="s">
        <v>46</v>
      </c>
      <c r="L17" s="10" t="s">
        <v>67</v>
      </c>
      <c r="M17" s="14" t="s">
        <v>97</v>
      </c>
      <c r="N17" s="14" t="s">
        <v>54</v>
      </c>
      <c r="O17" s="6"/>
      <c r="P17" s="6" t="s">
        <v>98</v>
      </c>
      <c r="Q17" s="25" t="s">
        <v>99</v>
      </c>
      <c r="R17" s="25">
        <v>0.67484</v>
      </c>
      <c r="S17" s="4">
        <v>44927</v>
      </c>
      <c r="T17" s="4">
        <v>45291</v>
      </c>
      <c r="U17" s="112"/>
      <c r="V17" s="61" t="s">
        <v>113</v>
      </c>
      <c r="W17" s="62">
        <v>0</v>
      </c>
      <c r="X17" s="62">
        <v>100</v>
      </c>
      <c r="Y17" s="62">
        <v>100</v>
      </c>
      <c r="Z17" s="14" t="s">
        <v>115</v>
      </c>
      <c r="AA17" s="5"/>
      <c r="AB17" s="5"/>
      <c r="AC17" s="5"/>
      <c r="AD17" s="5"/>
      <c r="AE17" s="5">
        <v>1</v>
      </c>
      <c r="AF17" s="5">
        <v>28650</v>
      </c>
      <c r="AG17" s="5">
        <v>1</v>
      </c>
      <c r="AH17" s="5">
        <v>22489</v>
      </c>
      <c r="AI17" s="5">
        <v>1</v>
      </c>
      <c r="AJ17" s="5">
        <v>22072</v>
      </c>
      <c r="AK17" s="5">
        <v>1</v>
      </c>
      <c r="AL17" s="5">
        <v>16407</v>
      </c>
      <c r="AM17" s="5">
        <v>1</v>
      </c>
      <c r="AN17" s="5">
        <v>5284</v>
      </c>
      <c r="AO17" s="5">
        <v>1</v>
      </c>
      <c r="AP17" s="5">
        <v>3050</v>
      </c>
      <c r="AQ17" s="5">
        <v>1</v>
      </c>
      <c r="AR17" s="5">
        <v>3030</v>
      </c>
      <c r="AS17" s="5">
        <v>1</v>
      </c>
      <c r="AT17" s="5">
        <v>2492</v>
      </c>
      <c r="AU17" s="5">
        <v>1</v>
      </c>
      <c r="AV17" s="5">
        <v>4847</v>
      </c>
      <c r="AW17" s="5">
        <v>1</v>
      </c>
      <c r="AX17" s="5">
        <v>14651</v>
      </c>
      <c r="AY17" s="5">
        <v>1</v>
      </c>
      <c r="AZ17" s="5">
        <v>21146</v>
      </c>
      <c r="BA17" s="5">
        <v>1</v>
      </c>
      <c r="BB17" s="5">
        <v>30498</v>
      </c>
      <c r="BC17" s="57">
        <f t="shared" si="0"/>
        <v>12</v>
      </c>
      <c r="BD17" s="5">
        <f t="shared" si="1"/>
        <v>174616</v>
      </c>
      <c r="BE17" s="14">
        <v>0</v>
      </c>
      <c r="BF17" s="88">
        <f>BD17</f>
        <v>174616</v>
      </c>
      <c r="BG17" s="3"/>
      <c r="BH17" s="3"/>
      <c r="BI17" s="3"/>
      <c r="BJ17" s="3"/>
      <c r="BK17" s="3"/>
    </row>
    <row r="18" spans="1:63" s="14" customFormat="1" x14ac:dyDescent="0.25">
      <c r="A18" s="6">
        <v>15</v>
      </c>
      <c r="B18" s="14" t="s">
        <v>48</v>
      </c>
      <c r="C18" s="14" t="s">
        <v>100</v>
      </c>
      <c r="E18" s="14" t="s">
        <v>101</v>
      </c>
      <c r="F18" s="14" t="s">
        <v>57</v>
      </c>
      <c r="G18" s="14" t="s">
        <v>58</v>
      </c>
      <c r="H18" s="14" t="s">
        <v>44</v>
      </c>
      <c r="I18" s="14" t="s">
        <v>45</v>
      </c>
      <c r="J18" s="14" t="s">
        <v>53</v>
      </c>
      <c r="K18" s="14" t="s">
        <v>46</v>
      </c>
      <c r="L18" s="28" t="s">
        <v>67</v>
      </c>
      <c r="M18" s="14" t="s">
        <v>97</v>
      </c>
      <c r="N18" s="14" t="s">
        <v>54</v>
      </c>
      <c r="O18" s="6"/>
      <c r="P18" s="6" t="s">
        <v>102</v>
      </c>
      <c r="Q18" s="25" t="s">
        <v>103</v>
      </c>
      <c r="R18" s="6">
        <v>0.20016999999999999</v>
      </c>
      <c r="S18" s="4">
        <v>44927</v>
      </c>
      <c r="T18" s="4">
        <v>45291</v>
      </c>
      <c r="U18" s="112"/>
      <c r="V18" s="61" t="s">
        <v>118</v>
      </c>
      <c r="W18" s="62">
        <v>100</v>
      </c>
      <c r="X18" s="62">
        <v>0</v>
      </c>
      <c r="Y18" s="62">
        <v>100</v>
      </c>
      <c r="AA18" s="5"/>
      <c r="AB18" s="5"/>
      <c r="AC18" s="5"/>
      <c r="AD18" s="5"/>
      <c r="AE18" s="5">
        <v>1</v>
      </c>
      <c r="AF18" s="5">
        <v>31286</v>
      </c>
      <c r="AG18" s="5">
        <v>1</v>
      </c>
      <c r="AH18" s="5">
        <v>23030</v>
      </c>
      <c r="AI18" s="5">
        <v>1</v>
      </c>
      <c r="AJ18" s="5">
        <v>21919</v>
      </c>
      <c r="AK18" s="5">
        <v>1</v>
      </c>
      <c r="AL18" s="5">
        <v>12374</v>
      </c>
      <c r="AM18" s="5">
        <v>1</v>
      </c>
      <c r="AN18" s="5">
        <v>3010</v>
      </c>
      <c r="AO18" s="5">
        <v>1</v>
      </c>
      <c r="AP18" s="5">
        <v>911</v>
      </c>
      <c r="AQ18" s="5">
        <v>1</v>
      </c>
      <c r="AR18" s="5">
        <v>782</v>
      </c>
      <c r="AS18" s="5">
        <v>1</v>
      </c>
      <c r="AT18" s="5">
        <v>1505</v>
      </c>
      <c r="AU18" s="5">
        <v>1</v>
      </c>
      <c r="AV18" s="5">
        <v>4480</v>
      </c>
      <c r="AW18" s="5">
        <v>1</v>
      </c>
      <c r="AX18" s="5">
        <v>15365</v>
      </c>
      <c r="AY18" s="5">
        <v>1</v>
      </c>
      <c r="AZ18" s="5">
        <v>24911</v>
      </c>
      <c r="BA18" s="5">
        <v>1</v>
      </c>
      <c r="BB18" s="14">
        <v>35330</v>
      </c>
      <c r="BC18" s="57">
        <f t="shared" si="0"/>
        <v>12</v>
      </c>
      <c r="BD18" s="5">
        <f t="shared" si="1"/>
        <v>174903</v>
      </c>
      <c r="BE18" s="88">
        <f>BD18</f>
        <v>174903</v>
      </c>
      <c r="BF18" s="14">
        <v>0</v>
      </c>
      <c r="BG18" s="3"/>
      <c r="BH18" s="3"/>
      <c r="BI18" s="3"/>
      <c r="BJ18" s="3"/>
      <c r="BK18" s="3"/>
    </row>
    <row r="19" spans="1:63" s="53" customFormat="1" x14ac:dyDescent="0.25">
      <c r="A19" s="6">
        <v>16</v>
      </c>
      <c r="B19" s="53" t="s">
        <v>48</v>
      </c>
      <c r="C19" s="53" t="s">
        <v>100</v>
      </c>
      <c r="E19" s="53" t="s">
        <v>104</v>
      </c>
      <c r="F19" s="53" t="s">
        <v>57</v>
      </c>
      <c r="G19" s="53" t="s">
        <v>58</v>
      </c>
      <c r="H19" s="53" t="s">
        <v>44</v>
      </c>
      <c r="I19" s="53" t="s">
        <v>45</v>
      </c>
      <c r="J19" s="53" t="s">
        <v>53</v>
      </c>
      <c r="K19" s="53" t="s">
        <v>46</v>
      </c>
      <c r="L19" s="70" t="s">
        <v>67</v>
      </c>
      <c r="M19" s="53" t="s">
        <v>90</v>
      </c>
      <c r="N19" s="53" t="s">
        <v>54</v>
      </c>
      <c r="O19" s="45"/>
      <c r="P19" s="45" t="s">
        <v>105</v>
      </c>
      <c r="Q19" s="71" t="s">
        <v>106</v>
      </c>
      <c r="R19" s="45">
        <v>0.25048999999999999</v>
      </c>
      <c r="S19" s="67">
        <v>44927</v>
      </c>
      <c r="T19" s="67">
        <v>45291</v>
      </c>
      <c r="U19" s="112"/>
      <c r="V19" s="61" t="s">
        <v>113</v>
      </c>
      <c r="W19" s="62">
        <v>0</v>
      </c>
      <c r="X19" s="62">
        <v>100</v>
      </c>
      <c r="Y19" s="62">
        <v>100</v>
      </c>
      <c r="Z19" s="72" t="s">
        <v>116</v>
      </c>
      <c r="AA19" s="54"/>
      <c r="AB19" s="54"/>
      <c r="AC19" s="54"/>
      <c r="AD19" s="54"/>
      <c r="AE19" s="54">
        <v>0</v>
      </c>
      <c r="AF19" s="54">
        <v>0</v>
      </c>
      <c r="AG19" s="54">
        <v>2</v>
      </c>
      <c r="AH19" s="54">
        <v>0</v>
      </c>
      <c r="AI19" s="54">
        <v>0</v>
      </c>
      <c r="AJ19" s="54">
        <v>0</v>
      </c>
      <c r="AK19" s="54">
        <v>0</v>
      </c>
      <c r="AL19" s="54">
        <v>0</v>
      </c>
      <c r="AM19" s="54">
        <v>0</v>
      </c>
      <c r="AN19" s="54">
        <v>0</v>
      </c>
      <c r="AO19" s="54">
        <v>0</v>
      </c>
      <c r="AP19" s="54">
        <v>0</v>
      </c>
      <c r="AQ19" s="54">
        <v>0</v>
      </c>
      <c r="AR19" s="54">
        <v>0</v>
      </c>
      <c r="AS19" s="54">
        <v>0</v>
      </c>
      <c r="AT19" s="54">
        <v>0</v>
      </c>
      <c r="AU19" s="54">
        <v>0</v>
      </c>
      <c r="AV19" s="54">
        <v>0</v>
      </c>
      <c r="AW19" s="54">
        <v>8</v>
      </c>
      <c r="AX19" s="54">
        <v>0</v>
      </c>
      <c r="AY19" s="54">
        <v>0</v>
      </c>
      <c r="AZ19" s="54">
        <v>0</v>
      </c>
      <c r="BA19" s="54">
        <v>2</v>
      </c>
      <c r="BB19" s="53">
        <v>0</v>
      </c>
      <c r="BC19" s="73">
        <f t="shared" si="0"/>
        <v>12</v>
      </c>
      <c r="BD19" s="54">
        <f t="shared" si="1"/>
        <v>0</v>
      </c>
      <c r="BE19" s="53">
        <v>0</v>
      </c>
      <c r="BF19" s="88">
        <f t="shared" ref="BF19:BF20" si="3">BD19</f>
        <v>0</v>
      </c>
      <c r="BG19" s="56"/>
      <c r="BH19" s="56"/>
      <c r="BI19" s="56"/>
      <c r="BJ19" s="56"/>
      <c r="BK19" s="56"/>
    </row>
    <row r="20" spans="1:63" s="14" customFormat="1" x14ac:dyDescent="0.25">
      <c r="A20" s="6">
        <v>17</v>
      </c>
      <c r="B20" s="14" t="s">
        <v>48</v>
      </c>
      <c r="C20" s="14" t="s">
        <v>107</v>
      </c>
      <c r="E20" s="14" t="s">
        <v>108</v>
      </c>
      <c r="F20" s="14" t="s">
        <v>57</v>
      </c>
      <c r="G20" s="14" t="s">
        <v>58</v>
      </c>
      <c r="H20" s="14" t="s">
        <v>44</v>
      </c>
      <c r="I20" s="14" t="s">
        <v>45</v>
      </c>
      <c r="J20" s="14" t="s">
        <v>53</v>
      </c>
      <c r="K20" s="14" t="s">
        <v>46</v>
      </c>
      <c r="L20" s="28" t="s">
        <v>67</v>
      </c>
      <c r="M20" s="14" t="s">
        <v>91</v>
      </c>
      <c r="N20" s="14" t="s">
        <v>54</v>
      </c>
      <c r="O20" s="6"/>
      <c r="P20" s="6" t="s">
        <v>109</v>
      </c>
      <c r="Q20" s="25" t="s">
        <v>110</v>
      </c>
      <c r="R20" s="6">
        <v>0.79393000000000002</v>
      </c>
      <c r="S20" s="4">
        <v>44927</v>
      </c>
      <c r="T20" s="4">
        <v>45291</v>
      </c>
      <c r="U20" s="114"/>
      <c r="V20" s="61" t="s">
        <v>113</v>
      </c>
      <c r="W20" s="62">
        <v>0</v>
      </c>
      <c r="X20" s="62">
        <v>100</v>
      </c>
      <c r="Y20" s="62">
        <v>100</v>
      </c>
      <c r="Z20" s="14" t="s">
        <v>115</v>
      </c>
      <c r="AA20" s="5"/>
      <c r="AB20" s="5"/>
      <c r="AC20" s="5"/>
      <c r="AD20" s="5"/>
      <c r="AE20" s="5">
        <v>0</v>
      </c>
      <c r="AF20" s="5">
        <v>0</v>
      </c>
      <c r="AG20" s="5">
        <v>2</v>
      </c>
      <c r="AH20" s="5">
        <v>10902</v>
      </c>
      <c r="AI20" s="5">
        <v>0</v>
      </c>
      <c r="AJ20" s="5">
        <v>0</v>
      </c>
      <c r="AK20" s="5">
        <v>2</v>
      </c>
      <c r="AL20" s="5">
        <v>10230</v>
      </c>
      <c r="AM20" s="5">
        <v>0</v>
      </c>
      <c r="AN20" s="5">
        <v>0</v>
      </c>
      <c r="AO20" s="5">
        <v>2</v>
      </c>
      <c r="AP20" s="5">
        <v>3295</v>
      </c>
      <c r="AQ20" s="5">
        <v>0</v>
      </c>
      <c r="AR20" s="5">
        <v>0</v>
      </c>
      <c r="AS20" s="5">
        <v>2</v>
      </c>
      <c r="AT20" s="5">
        <v>314</v>
      </c>
      <c r="AU20" s="5">
        <v>0</v>
      </c>
      <c r="AV20" s="5">
        <v>0</v>
      </c>
      <c r="AW20" s="5">
        <v>2</v>
      </c>
      <c r="AX20" s="5">
        <v>3680</v>
      </c>
      <c r="AY20" s="5">
        <v>0</v>
      </c>
      <c r="AZ20" s="5">
        <v>0</v>
      </c>
      <c r="BA20" s="5">
        <v>2</v>
      </c>
      <c r="BB20" s="14">
        <v>13695</v>
      </c>
      <c r="BC20" s="57">
        <f t="shared" si="0"/>
        <v>12</v>
      </c>
      <c r="BD20" s="5">
        <f t="shared" si="1"/>
        <v>42116</v>
      </c>
      <c r="BE20" s="14">
        <v>0</v>
      </c>
      <c r="BF20" s="88">
        <f t="shared" si="3"/>
        <v>42116</v>
      </c>
      <c r="BG20" s="3"/>
      <c r="BH20" s="3"/>
      <c r="BI20" s="3"/>
      <c r="BJ20" s="3"/>
      <c r="BK20" s="3"/>
    </row>
    <row r="21" spans="1:63" x14ac:dyDescent="0.25">
      <c r="V21" s="22"/>
      <c r="BB21" s="100" t="s">
        <v>47</v>
      </c>
      <c r="BC21" s="96">
        <f>SUM(BC4:BC20)</f>
        <v>204</v>
      </c>
      <c r="BD21" s="97">
        <f>SUM(BD4:BD20)</f>
        <v>2625159.0499999998</v>
      </c>
      <c r="BE21" s="98">
        <f>SUM(BE4:BE20)</f>
        <v>2216307.0499999998</v>
      </c>
      <c r="BF21" s="99">
        <f>SUM(BF4:BF20)</f>
        <v>408852</v>
      </c>
    </row>
    <row r="25" spans="1:63" x14ac:dyDescent="0.25">
      <c r="B25" s="74" t="s">
        <v>119</v>
      </c>
      <c r="C25" s="75"/>
      <c r="D25" s="74"/>
      <c r="E25" s="74"/>
      <c r="F25" s="74"/>
      <c r="G25" s="74"/>
      <c r="H25" s="74"/>
      <c r="I25" s="74"/>
      <c r="J25" s="76"/>
      <c r="K25" s="74"/>
      <c r="L25" s="77"/>
    </row>
    <row r="26" spans="1:63" ht="108" x14ac:dyDescent="0.25">
      <c r="B26" s="78" t="s">
        <v>120</v>
      </c>
      <c r="C26" s="79" t="s">
        <v>121</v>
      </c>
      <c r="D26" s="78" t="s">
        <v>122</v>
      </c>
      <c r="E26" s="78" t="s">
        <v>123</v>
      </c>
      <c r="F26" s="78" t="s">
        <v>40</v>
      </c>
      <c r="G26" s="78" t="s">
        <v>124</v>
      </c>
      <c r="H26" s="78" t="s">
        <v>125</v>
      </c>
      <c r="I26" s="78" t="s">
        <v>126</v>
      </c>
      <c r="J26" s="78" t="s">
        <v>127</v>
      </c>
      <c r="K26" s="80" t="s">
        <v>128</v>
      </c>
      <c r="L26" s="80" t="s">
        <v>129</v>
      </c>
    </row>
    <row r="27" spans="1:63" x14ac:dyDescent="0.25">
      <c r="B27" s="89" t="s">
        <v>134</v>
      </c>
      <c r="C27" s="81" t="s">
        <v>45</v>
      </c>
      <c r="D27" s="89" t="s">
        <v>130</v>
      </c>
      <c r="E27" s="90">
        <v>1</v>
      </c>
      <c r="F27" s="90">
        <v>12</v>
      </c>
      <c r="G27" s="90">
        <v>12</v>
      </c>
      <c r="H27" s="90">
        <v>710</v>
      </c>
      <c r="I27" s="90">
        <v>365</v>
      </c>
      <c r="J27" s="91">
        <v>6219600</v>
      </c>
      <c r="K27" s="92">
        <f>$BE$8</f>
        <v>162800</v>
      </c>
      <c r="L27" s="93">
        <v>0</v>
      </c>
    </row>
    <row r="28" spans="1:63" x14ac:dyDescent="0.25">
      <c r="B28" s="81" t="s">
        <v>89</v>
      </c>
      <c r="C28" s="82" t="s">
        <v>45</v>
      </c>
      <c r="D28" s="82" t="s">
        <v>130</v>
      </c>
      <c r="E28" s="83">
        <v>5</v>
      </c>
      <c r="F28" s="83">
        <v>12</v>
      </c>
      <c r="G28" s="83">
        <v>60</v>
      </c>
      <c r="H28" s="83">
        <v>970</v>
      </c>
      <c r="I28" s="83">
        <v>365</v>
      </c>
      <c r="J28" s="84">
        <v>8497200</v>
      </c>
      <c r="K28" s="85">
        <v>1754355</v>
      </c>
      <c r="L28" s="55">
        <v>0</v>
      </c>
    </row>
    <row r="29" spans="1:63" x14ac:dyDescent="0.25">
      <c r="B29" s="81" t="s">
        <v>97</v>
      </c>
      <c r="C29" s="82" t="s">
        <v>45</v>
      </c>
      <c r="D29" s="82" t="s">
        <v>130</v>
      </c>
      <c r="E29" s="83">
        <v>3</v>
      </c>
      <c r="F29" s="83">
        <v>12</v>
      </c>
      <c r="G29" s="83">
        <v>36</v>
      </c>
      <c r="H29" s="83"/>
      <c r="I29" s="83">
        <v>365</v>
      </c>
      <c r="J29" s="84">
        <v>0</v>
      </c>
      <c r="K29" s="85">
        <v>174903</v>
      </c>
      <c r="L29" s="85">
        <v>366736</v>
      </c>
    </row>
    <row r="30" spans="1:63" x14ac:dyDescent="0.25">
      <c r="B30" s="81" t="s">
        <v>91</v>
      </c>
      <c r="C30" s="82" t="s">
        <v>45</v>
      </c>
      <c r="D30" s="82" t="s">
        <v>130</v>
      </c>
      <c r="E30" s="83">
        <v>3</v>
      </c>
      <c r="F30" s="83">
        <v>12</v>
      </c>
      <c r="G30" s="83">
        <v>36</v>
      </c>
      <c r="H30" s="83"/>
      <c r="I30" s="83">
        <v>365</v>
      </c>
      <c r="J30" s="84">
        <v>0</v>
      </c>
      <c r="K30" s="85">
        <v>124106</v>
      </c>
      <c r="L30" s="55">
        <v>42116</v>
      </c>
    </row>
    <row r="31" spans="1:63" x14ac:dyDescent="0.25">
      <c r="B31" s="81" t="s">
        <v>90</v>
      </c>
      <c r="C31" s="82" t="s">
        <v>45</v>
      </c>
      <c r="D31" s="82" t="s">
        <v>130</v>
      </c>
      <c r="E31" s="83">
        <v>5</v>
      </c>
      <c r="F31" s="83">
        <v>12</v>
      </c>
      <c r="G31" s="83">
        <v>60</v>
      </c>
      <c r="H31" s="83"/>
      <c r="I31" s="83">
        <v>365</v>
      </c>
      <c r="J31" s="84">
        <v>0</v>
      </c>
      <c r="K31" s="85">
        <v>143</v>
      </c>
      <c r="L31" s="55">
        <v>0</v>
      </c>
    </row>
    <row r="32" spans="1:63" x14ac:dyDescent="0.25">
      <c r="B32" s="74"/>
      <c r="C32" s="75"/>
      <c r="D32" s="75"/>
      <c r="E32" s="101">
        <f>SUBTOTAL(9,E27:E31)</f>
        <v>17</v>
      </c>
      <c r="F32" s="101">
        <f>SUBTOTAL(9,F27:F31)</f>
        <v>60</v>
      </c>
      <c r="G32" s="101">
        <f>SUBTOTAL(9,G27:G31)</f>
        <v>204</v>
      </c>
      <c r="H32" s="101">
        <f>SUBTOTAL(9,H27:H31)</f>
        <v>1680</v>
      </c>
      <c r="I32" s="101">
        <f>SUM(I27:I31)</f>
        <v>1825</v>
      </c>
      <c r="J32" s="101">
        <f>SUBTOTAL(9,J27:J31)</f>
        <v>14716800</v>
      </c>
      <c r="K32" s="101">
        <f>SUBTOTAL(9,K27:K31)</f>
        <v>2216307</v>
      </c>
      <c r="L32" s="102">
        <f>SUBTOTAL(9,L27:L31)</f>
        <v>408852</v>
      </c>
    </row>
  </sheetData>
  <autoFilter ref="A3:BD21" xr:uid="{00000000-0001-0000-0000-000000000000}">
    <filterColumn colId="18" showButton="0"/>
  </autoFilter>
  <mergeCells count="39">
    <mergeCell ref="U4:U20"/>
    <mergeCell ref="S2:T3"/>
    <mergeCell ref="A1:BD1"/>
    <mergeCell ref="A2:A3"/>
    <mergeCell ref="B2:B3"/>
    <mergeCell ref="C2:C3"/>
    <mergeCell ref="D2:D3"/>
    <mergeCell ref="E2:G2"/>
    <mergeCell ref="H2:I2"/>
    <mergeCell ref="J2:J3"/>
    <mergeCell ref="K2:K3"/>
    <mergeCell ref="L2:L3"/>
    <mergeCell ref="M2:M3"/>
    <mergeCell ref="N2:N3"/>
    <mergeCell ref="O2:O3"/>
    <mergeCell ref="P2:P3"/>
    <mergeCell ref="AS2:AT2"/>
    <mergeCell ref="AU2:AV2"/>
    <mergeCell ref="Q2:Q3"/>
    <mergeCell ref="U2:U3"/>
    <mergeCell ref="V2:V3"/>
    <mergeCell ref="W2:X2"/>
    <mergeCell ref="Y2:Y3"/>
    <mergeCell ref="BE2:BF2"/>
    <mergeCell ref="AM2:AN2"/>
    <mergeCell ref="Z2:Z3"/>
    <mergeCell ref="R2:R3"/>
    <mergeCell ref="AA2:AB2"/>
    <mergeCell ref="BA2:BB2"/>
    <mergeCell ref="AC2:AD2"/>
    <mergeCell ref="AE2:AF2"/>
    <mergeCell ref="AG2:AH2"/>
    <mergeCell ref="AI2:AJ2"/>
    <mergeCell ref="AK2:AL2"/>
    <mergeCell ref="BC2:BD2"/>
    <mergeCell ref="AW2:AX2"/>
    <mergeCell ref="AY2:AZ2"/>
    <mergeCell ref="AO2:AP2"/>
    <mergeCell ref="AQ2:AR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Aleksandra Alex</cp:lastModifiedBy>
  <cp:lastPrinted>2022-09-12T06:55:32Z</cp:lastPrinted>
  <dcterms:created xsi:type="dcterms:W3CDTF">2015-06-05T18:17:20Z</dcterms:created>
  <dcterms:modified xsi:type="dcterms:W3CDTF">2022-10-19T08:56:52Z</dcterms:modified>
</cp:coreProperties>
</file>