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D:\RAWICKI POWIAT\DOKUMENTACJA GAZ 2022 ROK\"/>
    </mc:Choice>
  </mc:AlternateContent>
  <xr:revisionPtr revIDLastSave="0" documentId="13_ncr:1_{709D0ACF-5855-40FA-B982-37AD77B9AE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2" r:id="rId1"/>
  </sheets>
  <definedNames>
    <definedName name="_xlnm._FilterDatabase" localSheetId="0" hidden="1">Arkusz1!$B$3:$BC$9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B7" i="2" l="1"/>
  <c r="BB6" i="2"/>
  <c r="BB4" i="2"/>
  <c r="L16" i="2"/>
  <c r="K24" i="2"/>
  <c r="J24" i="2"/>
  <c r="I24" i="2"/>
  <c r="H24" i="2"/>
  <c r="E24" i="2"/>
  <c r="D24" i="2"/>
  <c r="L23" i="2"/>
  <c r="F23" i="2"/>
  <c r="F24" i="2" s="1"/>
  <c r="BB9" i="2"/>
  <c r="K18" i="2"/>
  <c r="J18" i="2"/>
  <c r="I18" i="2"/>
  <c r="H18" i="2"/>
  <c r="E18" i="2"/>
  <c r="D18" i="2"/>
  <c r="L17" i="2"/>
  <c r="F17" i="2"/>
  <c r="F18" i="2" s="1"/>
  <c r="L15" i="2"/>
  <c r="L18" i="2" l="1"/>
  <c r="L24" i="2"/>
  <c r="BA9" i="2" l="1"/>
  <c r="BB5" i="2"/>
  <c r="BB8" i="2"/>
  <c r="BA5" i="2"/>
  <c r="BA6" i="2"/>
  <c r="BA7" i="2"/>
  <c r="BA8" i="2"/>
  <c r="BA4" i="2"/>
  <c r="BA10" i="2" l="1"/>
  <c r="BB10" i="2"/>
</calcChain>
</file>

<file path=xl/sharedStrings.xml><?xml version="1.0" encoding="utf-8"?>
<sst xmlns="http://schemas.openxmlformats.org/spreadsheetml/2006/main" count="233" uniqueCount="110">
  <si>
    <t>LP</t>
  </si>
  <si>
    <t>Nazwa obiektu</t>
  </si>
  <si>
    <t>Adres Obiektu</t>
  </si>
  <si>
    <t>Dane OSD</t>
  </si>
  <si>
    <t>Nazwa Obecnego Sprzedawcy</t>
  </si>
  <si>
    <t>Taryfa PSG</t>
  </si>
  <si>
    <t>Moc umowna</t>
  </si>
  <si>
    <t>Nr PPG</t>
  </si>
  <si>
    <t>Adres</t>
  </si>
  <si>
    <t>Kod</t>
  </si>
  <si>
    <t>Miejscowość</t>
  </si>
  <si>
    <t>NIP</t>
  </si>
  <si>
    <t>Poczta</t>
  </si>
  <si>
    <t>paliwo gazowe (kWh)</t>
  </si>
  <si>
    <t>Miejscowość/Ulica/Nr</t>
  </si>
  <si>
    <t>grudzień</t>
  </si>
  <si>
    <t>listopad</t>
  </si>
  <si>
    <t>październik</t>
  </si>
  <si>
    <t>wrzesień</t>
  </si>
  <si>
    <t>sierpień</t>
  </si>
  <si>
    <t>lipiec</t>
  </si>
  <si>
    <t>czerwiec</t>
  </si>
  <si>
    <t>maj</t>
  </si>
  <si>
    <t>kwiecień</t>
  </si>
  <si>
    <t>marzec</t>
  </si>
  <si>
    <t>luty</t>
  </si>
  <si>
    <t>Zmiana Sprzedawcy</t>
  </si>
  <si>
    <t>Płatnik podatku akcyzowego</t>
  </si>
  <si>
    <t>Nr gazomierza</t>
  </si>
  <si>
    <t>ZW</t>
  </si>
  <si>
    <t>kolejna</t>
  </si>
  <si>
    <t>Okres trwania zamówienia, data od….. Do…..</t>
  </si>
  <si>
    <t>Nazwa</t>
  </si>
  <si>
    <t>Nazwa Odbiorcy/ Adres korespondencyjny</t>
  </si>
  <si>
    <t>Suma miesiące</t>
  </si>
  <si>
    <t>ilość miesięcy</t>
  </si>
  <si>
    <t>Uwagi:</t>
  </si>
  <si>
    <t>Dane Nabywcy</t>
  </si>
  <si>
    <t>Okres obowiązywania obecnej umowy /okres wypowiedzenia</t>
  </si>
  <si>
    <t>Zużycie gazu - suma na okres 12 miesięcy - (kWh)</t>
  </si>
  <si>
    <t>Nowy nr PPG</t>
  </si>
  <si>
    <t xml:space="preserve">styczeń </t>
  </si>
  <si>
    <t>Załącznik nr 1 do SWZ - opis przedmiotu zamówienia</t>
  </si>
  <si>
    <t>Odbiorca należy do podmiotów  uprawnionych do skorzystania z cen taryfowych na podstawie art. 62b ustawy z dnia 10 kwietnia 1997 r. - Prawo energetyczne (tak lub nie)</t>
  </si>
  <si>
    <t>Udział procentowy zużycia paliwa gazowego (do dwóch miejsc po przecinku)</t>
  </si>
  <si>
    <t>z zastosowaniem taryfy</t>
  </si>
  <si>
    <t>bez zastosowania taryfy</t>
  </si>
  <si>
    <t>W-3.6</t>
  </si>
  <si>
    <t>W-5.1</t>
  </si>
  <si>
    <t>Powiat Rawicki</t>
  </si>
  <si>
    <t>Rynek 17</t>
  </si>
  <si>
    <t>63-900</t>
  </si>
  <si>
    <t>Rawicz</t>
  </si>
  <si>
    <t>6991932379</t>
  </si>
  <si>
    <t>Dom Pomocy Społecznej w Osieku, Osiek 54, 63-920 Osiek</t>
  </si>
  <si>
    <t>mieszkanie 1</t>
  </si>
  <si>
    <t>nowy blok</t>
  </si>
  <si>
    <t>Pałac</t>
  </si>
  <si>
    <t>mieszkanie 3</t>
  </si>
  <si>
    <t>Osiek 54</t>
  </si>
  <si>
    <t>63-920</t>
  </si>
  <si>
    <t>Osiek</t>
  </si>
  <si>
    <t>PSG Sp. z .o.o.</t>
  </si>
  <si>
    <t>Poznań</t>
  </si>
  <si>
    <t>Odział</t>
  </si>
  <si>
    <t>Fortum Marketing and Sales Polska S.A.</t>
  </si>
  <si>
    <t xml:space="preserve">W-1.1 </t>
  </si>
  <si>
    <t>274</t>
  </si>
  <si>
    <t>00095085</t>
  </si>
  <si>
    <t>PL0031910864</t>
  </si>
  <si>
    <t>8018590365500019108648</t>
  </si>
  <si>
    <t>8018590365500045469225</t>
  </si>
  <si>
    <t>8018590365500045469133</t>
  </si>
  <si>
    <t>biurowiec grupa 5</t>
  </si>
  <si>
    <t>8018590365500045469300</t>
  </si>
  <si>
    <t>8018590365500045469058</t>
  </si>
  <si>
    <t>05640735/01</t>
  </si>
  <si>
    <t>01.07.2022 - 30.06.2023</t>
  </si>
  <si>
    <t>tak</t>
  </si>
  <si>
    <t>Dom Pomocy Społecznej Pakówka 42, 63-940 Bojanowo</t>
  </si>
  <si>
    <t>Pakówka 42</t>
  </si>
  <si>
    <t>63-940</t>
  </si>
  <si>
    <t>Bojanowo</t>
  </si>
  <si>
    <t>PGNiG Obrót Detaliczny sp. z o.o.</t>
  </si>
  <si>
    <t>30.06.2022- umowa terminowa; nie wymaga wypowiedzenia</t>
  </si>
  <si>
    <t>Lw-6.1</t>
  </si>
  <si>
    <t>729</t>
  </si>
  <si>
    <t>-</t>
  </si>
  <si>
    <t>PL0031910544</t>
  </si>
  <si>
    <t>8018590365500019105449</t>
  </si>
  <si>
    <t>Grupa taryfowa</t>
  </si>
  <si>
    <t>Ilość ppe</t>
  </si>
  <si>
    <t>Ilość godz. X moc umowna</t>
  </si>
  <si>
    <t>Podatek akcyzowy</t>
  </si>
  <si>
    <t>Ilość kWh na 12 miesięcy - z zastosowaniem taryfy  zatwierdzonej przez Prezesa URE</t>
  </si>
  <si>
    <t>Opłata abonamentowa - z zastosowaniem taryfy  zatwierdzonej przez Prezesa URE</t>
  </si>
  <si>
    <t>Ilość kWh na 12 miesięcy - bez zastosowania taryfy (ceny konkurencyjne)</t>
  </si>
  <si>
    <t>Opłata abonamentowa - bez zastosowaniem taryfy (ceny konkurencyjne)</t>
  </si>
  <si>
    <t>W - 1.1</t>
  </si>
  <si>
    <t>W - 5,1</t>
  </si>
  <si>
    <t>Suma</t>
  </si>
  <si>
    <t>W - 3.6</t>
  </si>
  <si>
    <t>Lw - 6.1</t>
  </si>
  <si>
    <t>Ilość kWh na 12 miesięcy - zamówienie podstawowe</t>
  </si>
  <si>
    <t>Zamawiający podpisze jedną umowę na kompleksową dostawę gazu</t>
  </si>
  <si>
    <t>Podsumowanie dla II części zamówienia:</t>
  </si>
  <si>
    <t>Podsumowanie dla I części zamówienia:</t>
  </si>
  <si>
    <t>Nazwa części zamówienia</t>
  </si>
  <si>
    <t>I część zamówienia - gaz wysokometanowy</t>
  </si>
  <si>
    <t>II część zamówienia - gaz zaazotowany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</si>
</sst>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sz val="9"/>
      <color theme="1"/>
      <name val="Cambria"/>
      <family val="1"/>
      <charset val="238"/>
      <scheme val="major"/>
    </font>
    <font>
      <b/>
      <sz val="9"/>
      <color theme="1"/>
      <name val="Cambria"/>
      <family val="1"/>
      <charset val="238"/>
      <scheme val="major"/>
    </font>
    <font>
      <b/>
      <sz val="9"/>
      <name val="Cambria"/>
      <family val="1"/>
      <charset val="238"/>
      <scheme val="major"/>
    </font>
    <font>
      <sz val="9"/>
      <name val="Cambria"/>
      <family val="1"/>
      <charset val="238"/>
      <scheme val="major"/>
    </font>
    <font>
      <sz val="9"/>
      <color rgb="FFFF0000"/>
      <name val="Cambria"/>
      <family val="1"/>
      <charset val="238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3" fillId="0" borderId="7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 vertical="center" wrapText="1"/>
    </xf>
    <xf numFmtId="2" fontId="5" fillId="3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" fontId="5" fillId="3" borderId="6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 applyProtection="1">
      <alignment horizontal="center" vertical="center" wrapText="1"/>
      <protection locked="0"/>
    </xf>
    <xf numFmtId="49" fontId="6" fillId="3" borderId="1" xfId="0" quotePrefix="1" applyNumberFormat="1" applyFont="1" applyFill="1" applyBorder="1" applyAlignment="1">
      <alignment horizontal="center" vertical="center"/>
    </xf>
    <xf numFmtId="2" fontId="6" fillId="3" borderId="1" xfId="0" quotePrefix="1" applyNumberFormat="1" applyFont="1" applyFill="1" applyBorder="1" applyAlignment="1">
      <alignment horizontal="center" vertical="center"/>
    </xf>
    <xf numFmtId="2" fontId="3" fillId="3" borderId="1" xfId="0" quotePrefix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/>
    </xf>
    <xf numFmtId="0" fontId="3" fillId="2" borderId="0" xfId="0" quotePrefix="1" applyFont="1" applyFill="1" applyBorder="1" applyAlignment="1">
      <alignment horizontal="center" vertical="center" wrapText="1"/>
    </xf>
    <xf numFmtId="0" fontId="3" fillId="2" borderId="0" xfId="0" quotePrefix="1" applyFont="1" applyFill="1" applyBorder="1"/>
    <xf numFmtId="0" fontId="7" fillId="2" borderId="0" xfId="0" applyFont="1" applyFill="1" applyBorder="1"/>
    <xf numFmtId="2" fontId="7" fillId="2" borderId="0" xfId="0" applyNumberFormat="1" applyFont="1" applyFill="1" applyBorder="1"/>
    <xf numFmtId="0" fontId="3" fillId="2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right" vertical="center"/>
      <protection locked="0"/>
    </xf>
    <xf numFmtId="3" fontId="6" fillId="0" borderId="1" xfId="0" applyNumberFormat="1" applyFont="1" applyBorder="1" applyAlignment="1" applyProtection="1">
      <alignment horizontal="right" vertical="center"/>
      <protection locked="0"/>
    </xf>
    <xf numFmtId="3" fontId="6" fillId="4" borderId="1" xfId="0" applyNumberFormat="1" applyFont="1" applyFill="1" applyBorder="1" applyAlignment="1">
      <alignment horizontal="right" vertical="center"/>
    </xf>
    <xf numFmtId="3" fontId="6" fillId="5" borderId="1" xfId="0" applyNumberFormat="1" applyFont="1" applyFill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3" fontId="6" fillId="4" borderId="1" xfId="0" applyNumberFormat="1" applyFont="1" applyFill="1" applyBorder="1" applyAlignment="1" applyProtection="1">
      <alignment horizontal="right" vertical="center"/>
      <protection hidden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right" vertical="center"/>
      <protection locked="0"/>
    </xf>
    <xf numFmtId="3" fontId="5" fillId="0" borderId="1" xfId="0" applyNumberFormat="1" applyFont="1" applyBorder="1" applyAlignment="1" applyProtection="1">
      <alignment horizontal="right" vertical="center"/>
      <protection locked="0"/>
    </xf>
    <xf numFmtId="3" fontId="5" fillId="4" borderId="1" xfId="0" applyNumberFormat="1" applyFont="1" applyFill="1" applyBorder="1" applyAlignment="1" applyProtection="1">
      <alignment horizontal="right" vertical="center"/>
      <protection locked="0"/>
    </xf>
    <xf numFmtId="3" fontId="5" fillId="5" borderId="1" xfId="0" applyNumberFormat="1" applyFont="1" applyFill="1" applyBorder="1" applyAlignment="1" applyProtection="1">
      <alignment horizontal="right" vertical="center"/>
      <protection locked="0"/>
    </xf>
    <xf numFmtId="3" fontId="4" fillId="0" borderId="0" xfId="0" applyNumberFormat="1" applyFont="1" applyBorder="1" applyAlignment="1">
      <alignment horizontal="right" vertical="center"/>
    </xf>
    <xf numFmtId="0" fontId="3" fillId="6" borderId="1" xfId="0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left" vertical="center"/>
    </xf>
    <xf numFmtId="49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6" borderId="1" xfId="0" quotePrefix="1" applyNumberFormat="1" applyFont="1" applyFill="1" applyBorder="1" applyAlignment="1">
      <alignment horizontal="center" vertical="center"/>
    </xf>
    <xf numFmtId="49" fontId="6" fillId="6" borderId="1" xfId="0" quotePrefix="1" applyNumberFormat="1" applyFont="1" applyFill="1" applyBorder="1" applyAlignment="1">
      <alignment horizontal="center" vertical="center"/>
    </xf>
    <xf numFmtId="2" fontId="6" fillId="6" borderId="1" xfId="0" quotePrefix="1" applyNumberFormat="1" applyFont="1" applyFill="1" applyBorder="1" applyAlignment="1">
      <alignment horizontal="center" vertical="center"/>
    </xf>
    <xf numFmtId="2" fontId="3" fillId="6" borderId="1" xfId="0" quotePrefix="1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/>
    </xf>
    <xf numFmtId="3" fontId="6" fillId="6" borderId="1" xfId="0" applyNumberFormat="1" applyFont="1" applyFill="1" applyBorder="1" applyAlignment="1">
      <alignment horizontal="center" vertical="center"/>
    </xf>
    <xf numFmtId="3" fontId="5" fillId="6" borderId="1" xfId="0" applyNumberFormat="1" applyFont="1" applyFill="1" applyBorder="1" applyAlignment="1">
      <alignment horizontal="center" vertical="center"/>
    </xf>
    <xf numFmtId="3" fontId="6" fillId="6" borderId="0" xfId="0" applyNumberFormat="1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6" fillId="6" borderId="1" xfId="0" quotePrefix="1" applyFont="1" applyFill="1" applyBorder="1" applyAlignment="1">
      <alignment horizontal="center" vertical="center" wrapText="1"/>
    </xf>
    <xf numFmtId="0" fontId="3" fillId="6" borderId="1" xfId="0" quotePrefix="1" applyFont="1" applyFill="1" applyBorder="1" applyAlignment="1">
      <alignment horizontal="center" vertical="center"/>
    </xf>
    <xf numFmtId="0" fontId="6" fillId="6" borderId="1" xfId="0" quotePrefix="1" applyFont="1" applyFill="1" applyBorder="1" applyAlignment="1">
      <alignment horizontal="center" vertical="center"/>
    </xf>
    <xf numFmtId="164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1" xfId="0" quotePrefix="1" applyFont="1" applyFill="1" applyBorder="1" applyAlignment="1" applyProtection="1">
      <alignment horizontal="center" vertical="center" wrapText="1"/>
      <protection locked="0"/>
    </xf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3" fillId="6" borderId="0" xfId="0" quotePrefix="1" applyFont="1" applyFill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27"/>
  <sheetViews>
    <sheetView tabSelected="1" topLeftCell="A10" zoomScale="110" zoomScaleNormal="110" workbookViewId="0">
      <selection activeCell="Q2" sqref="Q2:Q3"/>
    </sheetView>
  </sheetViews>
  <sheetFormatPr defaultColWidth="35.6640625" defaultRowHeight="11.4" x14ac:dyDescent="0.3"/>
  <cols>
    <col min="1" max="1" width="18.44140625" style="5" customWidth="1"/>
    <col min="2" max="2" width="4.88671875" style="5" customWidth="1"/>
    <col min="3" max="3" width="16" style="54" customWidth="1"/>
    <col min="4" max="4" width="9.44140625" style="5" customWidth="1"/>
    <col min="5" max="5" width="6.44140625" style="5" customWidth="1"/>
    <col min="6" max="6" width="10.44140625" style="5" customWidth="1"/>
    <col min="7" max="7" width="13.88671875" style="5" customWidth="1"/>
    <col min="8" max="8" width="40.109375" style="54" customWidth="1"/>
    <col min="9" max="9" width="14.88671875" style="54" customWidth="1"/>
    <col min="10" max="10" width="15.6640625" style="5" customWidth="1"/>
    <col min="11" max="11" width="13.6640625" style="5" customWidth="1"/>
    <col min="12" max="12" width="12.6640625" style="5" customWidth="1"/>
    <col min="13" max="13" width="13.44140625" style="5" customWidth="1"/>
    <col min="14" max="14" width="8.33203125" style="5" customWidth="1"/>
    <col min="15" max="15" width="30.5546875" style="5" customWidth="1"/>
    <col min="16" max="16" width="8.44140625" style="5" customWidth="1"/>
    <col min="17" max="17" width="37.88671875" style="5" customWidth="1"/>
    <col min="18" max="18" width="10.109375" style="5" customWidth="1"/>
    <col min="19" max="20" width="7.5546875" style="5" customWidth="1"/>
    <col min="21" max="21" width="10.33203125" style="5" customWidth="1"/>
    <col min="22" max="22" width="11.6640625" style="5" customWidth="1"/>
    <col min="23" max="23" width="18.109375" style="5" customWidth="1"/>
    <col min="24" max="24" width="18.6640625" style="5" customWidth="1"/>
    <col min="25" max="25" width="9.33203125" style="57" customWidth="1"/>
    <col min="26" max="26" width="10.6640625" style="57" customWidth="1"/>
    <col min="27" max="27" width="20" style="5" customWidth="1"/>
    <col min="28" max="28" width="19.44140625" style="5" customWidth="1"/>
    <col min="29" max="29" width="7.6640625" style="5" customWidth="1"/>
    <col min="30" max="30" width="8.5546875" style="5" customWidth="1"/>
    <col min="31" max="45" width="8.6640625" style="5" customWidth="1"/>
    <col min="46" max="46" width="8.88671875" style="5" customWidth="1"/>
    <col min="47" max="52" width="8.6640625" style="5" customWidth="1"/>
    <col min="53" max="53" width="8.5546875" style="5" customWidth="1"/>
    <col min="54" max="54" width="9.77734375" style="5" customWidth="1"/>
    <col min="55" max="55" width="25.44140625" style="5" customWidth="1"/>
    <col min="56" max="16384" width="35.6640625" style="5"/>
  </cols>
  <sheetData>
    <row r="1" spans="1:55" x14ac:dyDescent="0.3">
      <c r="B1" s="1" t="s">
        <v>42</v>
      </c>
      <c r="C1" s="2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2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3"/>
    </row>
    <row r="2" spans="1:55" s="6" customFormat="1" ht="63" customHeight="1" x14ac:dyDescent="0.3">
      <c r="A2" s="7" t="s">
        <v>107</v>
      </c>
      <c r="B2" s="7" t="s">
        <v>0</v>
      </c>
      <c r="C2" s="8" t="s">
        <v>37</v>
      </c>
      <c r="D2" s="9"/>
      <c r="E2" s="9"/>
      <c r="F2" s="9"/>
      <c r="G2" s="10"/>
      <c r="H2" s="7" t="s">
        <v>33</v>
      </c>
      <c r="I2" s="7" t="s">
        <v>1</v>
      </c>
      <c r="J2" s="8" t="s">
        <v>2</v>
      </c>
      <c r="K2" s="11"/>
      <c r="L2" s="10"/>
      <c r="M2" s="12" t="s">
        <v>3</v>
      </c>
      <c r="N2" s="13"/>
      <c r="O2" s="7" t="s">
        <v>4</v>
      </c>
      <c r="P2" s="7" t="s">
        <v>26</v>
      </c>
      <c r="Q2" s="7" t="s">
        <v>38</v>
      </c>
      <c r="R2" s="7" t="s">
        <v>5</v>
      </c>
      <c r="S2" s="7" t="s">
        <v>27</v>
      </c>
      <c r="T2" s="7" t="s">
        <v>6</v>
      </c>
      <c r="U2" s="7" t="s">
        <v>28</v>
      </c>
      <c r="V2" s="7" t="s">
        <v>7</v>
      </c>
      <c r="W2" s="7" t="s">
        <v>40</v>
      </c>
      <c r="X2" s="14" t="s">
        <v>43</v>
      </c>
      <c r="Y2" s="15" t="s">
        <v>44</v>
      </c>
      <c r="Z2" s="16"/>
      <c r="AA2" s="7" t="s">
        <v>36</v>
      </c>
      <c r="AB2" s="7" t="s">
        <v>31</v>
      </c>
      <c r="AC2" s="17" t="s">
        <v>41</v>
      </c>
      <c r="AD2" s="17"/>
      <c r="AE2" s="8" t="s">
        <v>25</v>
      </c>
      <c r="AF2" s="10"/>
      <c r="AG2" s="8" t="s">
        <v>24</v>
      </c>
      <c r="AH2" s="10"/>
      <c r="AI2" s="17" t="s">
        <v>23</v>
      </c>
      <c r="AJ2" s="17"/>
      <c r="AK2" s="8" t="s">
        <v>22</v>
      </c>
      <c r="AL2" s="10"/>
      <c r="AM2" s="8" t="s">
        <v>21</v>
      </c>
      <c r="AN2" s="10"/>
      <c r="AO2" s="17" t="s">
        <v>20</v>
      </c>
      <c r="AP2" s="17"/>
      <c r="AQ2" s="8" t="s">
        <v>19</v>
      </c>
      <c r="AR2" s="10"/>
      <c r="AS2" s="8" t="s">
        <v>18</v>
      </c>
      <c r="AT2" s="10"/>
      <c r="AU2" s="17" t="s">
        <v>17</v>
      </c>
      <c r="AV2" s="17"/>
      <c r="AW2" s="8" t="s">
        <v>16</v>
      </c>
      <c r="AX2" s="10"/>
      <c r="AY2" s="8" t="s">
        <v>15</v>
      </c>
      <c r="AZ2" s="10"/>
      <c r="BA2" s="7" t="s">
        <v>34</v>
      </c>
      <c r="BB2" s="7" t="s">
        <v>39</v>
      </c>
      <c r="BC2" s="18"/>
    </row>
    <row r="3" spans="1:55" s="6" customFormat="1" ht="84" customHeight="1" x14ac:dyDescent="0.3">
      <c r="A3" s="19"/>
      <c r="B3" s="19"/>
      <c r="C3" s="20" t="s">
        <v>32</v>
      </c>
      <c r="D3" s="21" t="s">
        <v>8</v>
      </c>
      <c r="E3" s="21" t="s">
        <v>9</v>
      </c>
      <c r="F3" s="21" t="s">
        <v>10</v>
      </c>
      <c r="G3" s="20" t="s">
        <v>11</v>
      </c>
      <c r="H3" s="19"/>
      <c r="I3" s="19"/>
      <c r="J3" s="22" t="s">
        <v>14</v>
      </c>
      <c r="K3" s="20" t="s">
        <v>9</v>
      </c>
      <c r="L3" s="20" t="s">
        <v>12</v>
      </c>
      <c r="M3" s="20" t="s">
        <v>32</v>
      </c>
      <c r="N3" s="20" t="s">
        <v>64</v>
      </c>
      <c r="O3" s="19"/>
      <c r="P3" s="19"/>
      <c r="Q3" s="19"/>
      <c r="R3" s="19"/>
      <c r="S3" s="19"/>
      <c r="T3" s="19"/>
      <c r="U3" s="19"/>
      <c r="V3" s="19"/>
      <c r="W3" s="19"/>
      <c r="X3" s="23"/>
      <c r="Y3" s="24" t="s">
        <v>45</v>
      </c>
      <c r="Z3" s="24" t="s">
        <v>46</v>
      </c>
      <c r="AA3" s="19"/>
      <c r="AB3" s="19"/>
      <c r="AC3" s="25" t="s">
        <v>35</v>
      </c>
      <c r="AD3" s="25" t="s">
        <v>13</v>
      </c>
      <c r="AE3" s="25" t="s">
        <v>35</v>
      </c>
      <c r="AF3" s="26" t="s">
        <v>13</v>
      </c>
      <c r="AG3" s="25" t="s">
        <v>35</v>
      </c>
      <c r="AH3" s="26" t="s">
        <v>13</v>
      </c>
      <c r="AI3" s="25" t="s">
        <v>35</v>
      </c>
      <c r="AJ3" s="26" t="s">
        <v>13</v>
      </c>
      <c r="AK3" s="25" t="s">
        <v>35</v>
      </c>
      <c r="AL3" s="26" t="s">
        <v>13</v>
      </c>
      <c r="AM3" s="25" t="s">
        <v>35</v>
      </c>
      <c r="AN3" s="26" t="s">
        <v>13</v>
      </c>
      <c r="AO3" s="25" t="s">
        <v>35</v>
      </c>
      <c r="AP3" s="26" t="s">
        <v>13</v>
      </c>
      <c r="AQ3" s="25" t="s">
        <v>35</v>
      </c>
      <c r="AR3" s="26" t="s">
        <v>13</v>
      </c>
      <c r="AS3" s="25" t="s">
        <v>35</v>
      </c>
      <c r="AT3" s="26" t="s">
        <v>13</v>
      </c>
      <c r="AU3" s="25" t="s">
        <v>35</v>
      </c>
      <c r="AV3" s="26" t="s">
        <v>13</v>
      </c>
      <c r="AW3" s="25" t="s">
        <v>35</v>
      </c>
      <c r="AX3" s="26" t="s">
        <v>13</v>
      </c>
      <c r="AY3" s="25" t="s">
        <v>35</v>
      </c>
      <c r="AZ3" s="26" t="s">
        <v>13</v>
      </c>
      <c r="BA3" s="19"/>
      <c r="BB3" s="19"/>
      <c r="BC3" s="18"/>
    </row>
    <row r="4" spans="1:55" s="90" customFormat="1" ht="45.6" x14ac:dyDescent="0.3">
      <c r="A4" s="100" t="s">
        <v>108</v>
      </c>
      <c r="B4" s="76">
        <v>1</v>
      </c>
      <c r="C4" s="77" t="s">
        <v>49</v>
      </c>
      <c r="D4" s="77" t="s">
        <v>50</v>
      </c>
      <c r="E4" s="77" t="s">
        <v>51</v>
      </c>
      <c r="F4" s="77" t="s">
        <v>52</v>
      </c>
      <c r="G4" s="77" t="s">
        <v>53</v>
      </c>
      <c r="H4" s="77" t="s">
        <v>54</v>
      </c>
      <c r="I4" s="77" t="s">
        <v>55</v>
      </c>
      <c r="J4" s="77" t="s">
        <v>59</v>
      </c>
      <c r="K4" s="77" t="s">
        <v>60</v>
      </c>
      <c r="L4" s="77" t="s">
        <v>61</v>
      </c>
      <c r="M4" s="77" t="s">
        <v>62</v>
      </c>
      <c r="N4" s="78" t="s">
        <v>63</v>
      </c>
      <c r="O4" s="77" t="s">
        <v>65</v>
      </c>
      <c r="P4" s="77" t="s">
        <v>30</v>
      </c>
      <c r="Q4" s="79" t="s">
        <v>84</v>
      </c>
      <c r="R4" s="77" t="s">
        <v>66</v>
      </c>
      <c r="S4" s="80" t="s">
        <v>29</v>
      </c>
      <c r="T4" s="76"/>
      <c r="U4" s="78">
        <v>26147813</v>
      </c>
      <c r="V4" s="78">
        <v>1304235056</v>
      </c>
      <c r="W4" s="81" t="s">
        <v>71</v>
      </c>
      <c r="X4" s="82" t="s">
        <v>78</v>
      </c>
      <c r="Y4" s="83">
        <v>100</v>
      </c>
      <c r="Z4" s="84"/>
      <c r="AA4" s="85" t="s">
        <v>104</v>
      </c>
      <c r="AB4" s="76" t="s">
        <v>77</v>
      </c>
      <c r="AC4" s="86">
        <v>1</v>
      </c>
      <c r="AD4" s="87">
        <v>0</v>
      </c>
      <c r="AE4" s="87">
        <v>1</v>
      </c>
      <c r="AF4" s="87">
        <v>0</v>
      </c>
      <c r="AG4" s="87">
        <v>1</v>
      </c>
      <c r="AH4" s="87">
        <v>0</v>
      </c>
      <c r="AI4" s="87">
        <v>1</v>
      </c>
      <c r="AJ4" s="87">
        <v>0</v>
      </c>
      <c r="AK4" s="87">
        <v>1</v>
      </c>
      <c r="AL4" s="87">
        <v>0</v>
      </c>
      <c r="AM4" s="87">
        <v>1</v>
      </c>
      <c r="AN4" s="87">
        <v>0</v>
      </c>
      <c r="AO4" s="87">
        <v>1</v>
      </c>
      <c r="AP4" s="87">
        <v>0</v>
      </c>
      <c r="AQ4" s="87">
        <v>1</v>
      </c>
      <c r="AR4" s="87">
        <v>0</v>
      </c>
      <c r="AS4" s="87">
        <v>1</v>
      </c>
      <c r="AT4" s="87">
        <v>0</v>
      </c>
      <c r="AU4" s="87">
        <v>1</v>
      </c>
      <c r="AV4" s="87">
        <v>0</v>
      </c>
      <c r="AW4" s="87">
        <v>1</v>
      </c>
      <c r="AX4" s="87">
        <v>0</v>
      </c>
      <c r="AY4" s="87">
        <v>1</v>
      </c>
      <c r="AZ4" s="87">
        <v>0</v>
      </c>
      <c r="BA4" s="88">
        <f t="shared" ref="BA4:BB8" si="0">AY4+AW4+AU4+AS4+AQ4+AO4+AM4+AK4+AI4+AG4+AE4+AC4</f>
        <v>12</v>
      </c>
      <c r="BB4" s="88">
        <f>AZ4+AX4+AV4+AT4+AR4+AP4+AN4+AL4+AJ4+AH4+AF4+AD4</f>
        <v>0</v>
      </c>
      <c r="BC4" s="89"/>
    </row>
    <row r="5" spans="1:55" s="90" customFormat="1" ht="22.8" x14ac:dyDescent="0.3">
      <c r="A5" s="100"/>
      <c r="B5" s="76">
        <v>2</v>
      </c>
      <c r="C5" s="77" t="s">
        <v>49</v>
      </c>
      <c r="D5" s="77" t="s">
        <v>50</v>
      </c>
      <c r="E5" s="77" t="s">
        <v>51</v>
      </c>
      <c r="F5" s="77" t="s">
        <v>52</v>
      </c>
      <c r="G5" s="77" t="s">
        <v>53</v>
      </c>
      <c r="H5" s="77" t="s">
        <v>54</v>
      </c>
      <c r="I5" s="77" t="s">
        <v>73</v>
      </c>
      <c r="J5" s="77" t="s">
        <v>59</v>
      </c>
      <c r="K5" s="77" t="s">
        <v>60</v>
      </c>
      <c r="L5" s="77" t="s">
        <v>61</v>
      </c>
      <c r="M5" s="77" t="s">
        <v>62</v>
      </c>
      <c r="N5" s="78" t="s">
        <v>63</v>
      </c>
      <c r="O5" s="77" t="s">
        <v>65</v>
      </c>
      <c r="P5" s="77" t="s">
        <v>30</v>
      </c>
      <c r="Q5" s="79" t="s">
        <v>84</v>
      </c>
      <c r="R5" s="77" t="s">
        <v>47</v>
      </c>
      <c r="S5" s="80" t="s">
        <v>29</v>
      </c>
      <c r="T5" s="76"/>
      <c r="U5" s="78">
        <v>26146172</v>
      </c>
      <c r="V5" s="78">
        <v>1304235053</v>
      </c>
      <c r="W5" s="81" t="s">
        <v>75</v>
      </c>
      <c r="X5" s="82" t="s">
        <v>78</v>
      </c>
      <c r="Y5" s="83">
        <v>100</v>
      </c>
      <c r="Z5" s="84"/>
      <c r="AA5" s="76"/>
      <c r="AB5" s="76" t="s">
        <v>77</v>
      </c>
      <c r="AC5" s="86">
        <v>1</v>
      </c>
      <c r="AD5" s="87">
        <v>15039</v>
      </c>
      <c r="AE5" s="87">
        <v>1</v>
      </c>
      <c r="AF5" s="87">
        <v>12161</v>
      </c>
      <c r="AG5" s="87">
        <v>1</v>
      </c>
      <c r="AH5" s="87">
        <v>13606</v>
      </c>
      <c r="AI5" s="87">
        <v>1</v>
      </c>
      <c r="AJ5" s="87">
        <v>12858</v>
      </c>
      <c r="AK5" s="87">
        <v>1</v>
      </c>
      <c r="AL5" s="87">
        <v>4361</v>
      </c>
      <c r="AM5" s="87">
        <v>1</v>
      </c>
      <c r="AN5" s="87">
        <v>1501</v>
      </c>
      <c r="AO5" s="87">
        <v>1</v>
      </c>
      <c r="AP5" s="87">
        <v>1879</v>
      </c>
      <c r="AQ5" s="87">
        <v>1</v>
      </c>
      <c r="AR5" s="87">
        <v>1834</v>
      </c>
      <c r="AS5" s="87">
        <v>1</v>
      </c>
      <c r="AT5" s="87">
        <v>4770</v>
      </c>
      <c r="AU5" s="87">
        <v>1</v>
      </c>
      <c r="AV5" s="87">
        <v>13920</v>
      </c>
      <c r="AW5" s="87">
        <v>1</v>
      </c>
      <c r="AX5" s="87">
        <v>14489</v>
      </c>
      <c r="AY5" s="87">
        <v>1</v>
      </c>
      <c r="AZ5" s="87">
        <v>16106</v>
      </c>
      <c r="BA5" s="88">
        <f t="shared" si="0"/>
        <v>12</v>
      </c>
      <c r="BB5" s="88">
        <f t="shared" si="0"/>
        <v>112524</v>
      </c>
      <c r="BC5" s="89"/>
    </row>
    <row r="6" spans="1:55" s="90" customFormat="1" ht="22.8" x14ac:dyDescent="0.3">
      <c r="A6" s="100"/>
      <c r="B6" s="76">
        <v>3</v>
      </c>
      <c r="C6" s="77" t="s">
        <v>49</v>
      </c>
      <c r="D6" s="77" t="s">
        <v>50</v>
      </c>
      <c r="E6" s="77" t="s">
        <v>51</v>
      </c>
      <c r="F6" s="77" t="s">
        <v>52</v>
      </c>
      <c r="G6" s="77" t="s">
        <v>53</v>
      </c>
      <c r="H6" s="77" t="s">
        <v>54</v>
      </c>
      <c r="I6" s="77" t="s">
        <v>56</v>
      </c>
      <c r="J6" s="77" t="s">
        <v>59</v>
      </c>
      <c r="K6" s="77" t="s">
        <v>60</v>
      </c>
      <c r="L6" s="77" t="s">
        <v>61</v>
      </c>
      <c r="M6" s="77" t="s">
        <v>62</v>
      </c>
      <c r="N6" s="78" t="s">
        <v>63</v>
      </c>
      <c r="O6" s="77" t="s">
        <v>65</v>
      </c>
      <c r="P6" s="77" t="s">
        <v>30</v>
      </c>
      <c r="Q6" s="79" t="s">
        <v>84</v>
      </c>
      <c r="R6" s="77" t="s">
        <v>66</v>
      </c>
      <c r="S6" s="80" t="s">
        <v>29</v>
      </c>
      <c r="T6" s="76"/>
      <c r="U6" s="91" t="s">
        <v>68</v>
      </c>
      <c r="V6" s="78">
        <v>1304235055</v>
      </c>
      <c r="W6" s="92" t="s">
        <v>72</v>
      </c>
      <c r="X6" s="93" t="s">
        <v>78</v>
      </c>
      <c r="Y6" s="83">
        <v>100</v>
      </c>
      <c r="Z6" s="84"/>
      <c r="AA6" s="85"/>
      <c r="AB6" s="76" t="s">
        <v>77</v>
      </c>
      <c r="AC6" s="86">
        <v>1</v>
      </c>
      <c r="AD6" s="87">
        <v>250</v>
      </c>
      <c r="AE6" s="87">
        <v>1</v>
      </c>
      <c r="AF6" s="87">
        <v>414</v>
      </c>
      <c r="AG6" s="87">
        <v>1</v>
      </c>
      <c r="AH6" s="87">
        <v>381</v>
      </c>
      <c r="AI6" s="87">
        <v>1</v>
      </c>
      <c r="AJ6" s="87">
        <v>67</v>
      </c>
      <c r="AK6" s="87">
        <v>1</v>
      </c>
      <c r="AL6" s="87">
        <v>78</v>
      </c>
      <c r="AM6" s="87">
        <v>1</v>
      </c>
      <c r="AN6" s="87">
        <v>492</v>
      </c>
      <c r="AO6" s="87">
        <v>1</v>
      </c>
      <c r="AP6" s="87">
        <v>298</v>
      </c>
      <c r="AQ6" s="87">
        <v>1</v>
      </c>
      <c r="AR6" s="87">
        <v>304</v>
      </c>
      <c r="AS6" s="87">
        <v>1</v>
      </c>
      <c r="AT6" s="87">
        <v>298</v>
      </c>
      <c r="AU6" s="87">
        <v>1</v>
      </c>
      <c r="AV6" s="87">
        <v>256</v>
      </c>
      <c r="AW6" s="87">
        <v>1</v>
      </c>
      <c r="AX6" s="87">
        <v>311</v>
      </c>
      <c r="AY6" s="87">
        <v>1</v>
      </c>
      <c r="AZ6" s="87">
        <v>282</v>
      </c>
      <c r="BA6" s="88">
        <f t="shared" si="0"/>
        <v>12</v>
      </c>
      <c r="BB6" s="88">
        <f>AZ6+AX6+AV6+AT6+AR6+AP6+AN6+AL6+AJ6+AH6+AF6+AD6</f>
        <v>3431</v>
      </c>
      <c r="BC6" s="89"/>
    </row>
    <row r="7" spans="1:55" s="90" customFormat="1" ht="22.8" x14ac:dyDescent="0.3">
      <c r="A7" s="100"/>
      <c r="B7" s="76">
        <v>4</v>
      </c>
      <c r="C7" s="77" t="s">
        <v>49</v>
      </c>
      <c r="D7" s="77" t="s">
        <v>50</v>
      </c>
      <c r="E7" s="77" t="s">
        <v>51</v>
      </c>
      <c r="F7" s="77" t="s">
        <v>52</v>
      </c>
      <c r="G7" s="77" t="s">
        <v>53</v>
      </c>
      <c r="H7" s="77" t="s">
        <v>54</v>
      </c>
      <c r="I7" s="80" t="s">
        <v>57</v>
      </c>
      <c r="J7" s="77" t="s">
        <v>59</v>
      </c>
      <c r="K7" s="77" t="s">
        <v>60</v>
      </c>
      <c r="L7" s="77" t="s">
        <v>61</v>
      </c>
      <c r="M7" s="77" t="s">
        <v>62</v>
      </c>
      <c r="N7" s="78" t="s">
        <v>63</v>
      </c>
      <c r="O7" s="77" t="s">
        <v>65</v>
      </c>
      <c r="P7" s="77" t="s">
        <v>30</v>
      </c>
      <c r="Q7" s="79" t="s">
        <v>84</v>
      </c>
      <c r="R7" s="94" t="s">
        <v>48</v>
      </c>
      <c r="S7" s="80" t="s">
        <v>29</v>
      </c>
      <c r="T7" s="80" t="s">
        <v>67</v>
      </c>
      <c r="U7" s="95" t="s">
        <v>76</v>
      </c>
      <c r="V7" s="96" t="s">
        <v>69</v>
      </c>
      <c r="W7" s="97" t="s">
        <v>70</v>
      </c>
      <c r="X7" s="82" t="s">
        <v>78</v>
      </c>
      <c r="Y7" s="83">
        <v>100</v>
      </c>
      <c r="Z7" s="84"/>
      <c r="AA7" s="76"/>
      <c r="AB7" s="76" t="s">
        <v>77</v>
      </c>
      <c r="AC7" s="86">
        <v>1</v>
      </c>
      <c r="AD7" s="87">
        <v>80647</v>
      </c>
      <c r="AE7" s="87">
        <v>1</v>
      </c>
      <c r="AF7" s="87">
        <v>66257</v>
      </c>
      <c r="AG7" s="87">
        <v>1</v>
      </c>
      <c r="AH7" s="87">
        <v>49926</v>
      </c>
      <c r="AI7" s="87">
        <v>1</v>
      </c>
      <c r="AJ7" s="87">
        <v>58302</v>
      </c>
      <c r="AK7" s="87">
        <v>1</v>
      </c>
      <c r="AL7" s="87">
        <v>2972</v>
      </c>
      <c r="AM7" s="87">
        <v>1</v>
      </c>
      <c r="AN7" s="87">
        <v>16772</v>
      </c>
      <c r="AO7" s="87">
        <v>1</v>
      </c>
      <c r="AP7" s="87">
        <v>17245</v>
      </c>
      <c r="AQ7" s="87">
        <v>1</v>
      </c>
      <c r="AR7" s="87">
        <v>17511</v>
      </c>
      <c r="AS7" s="87">
        <v>1</v>
      </c>
      <c r="AT7" s="87">
        <v>23455</v>
      </c>
      <c r="AU7" s="87">
        <v>1</v>
      </c>
      <c r="AV7" s="87">
        <v>44966</v>
      </c>
      <c r="AW7" s="87">
        <v>1</v>
      </c>
      <c r="AX7" s="87">
        <v>55523</v>
      </c>
      <c r="AY7" s="87">
        <v>1</v>
      </c>
      <c r="AZ7" s="87">
        <v>81425</v>
      </c>
      <c r="BA7" s="88">
        <f t="shared" si="0"/>
        <v>12</v>
      </c>
      <c r="BB7" s="88">
        <f>AZ7+AX7+AV7+AT7+AR7+AP7+AN7+AL7+AJ7+AH7+AF7+AD7</f>
        <v>515001</v>
      </c>
      <c r="BC7" s="89"/>
    </row>
    <row r="8" spans="1:55" s="90" customFormat="1" ht="22.8" x14ac:dyDescent="0.3">
      <c r="A8" s="100"/>
      <c r="B8" s="76">
        <v>5</v>
      </c>
      <c r="C8" s="77" t="s">
        <v>49</v>
      </c>
      <c r="D8" s="77" t="s">
        <v>50</v>
      </c>
      <c r="E8" s="77" t="s">
        <v>51</v>
      </c>
      <c r="F8" s="77" t="s">
        <v>52</v>
      </c>
      <c r="G8" s="77" t="s">
        <v>53</v>
      </c>
      <c r="H8" s="77" t="s">
        <v>54</v>
      </c>
      <c r="I8" s="80" t="s">
        <v>58</v>
      </c>
      <c r="J8" s="77" t="s">
        <v>59</v>
      </c>
      <c r="K8" s="77" t="s">
        <v>60</v>
      </c>
      <c r="L8" s="77" t="s">
        <v>61</v>
      </c>
      <c r="M8" s="77" t="s">
        <v>62</v>
      </c>
      <c r="N8" s="78" t="s">
        <v>63</v>
      </c>
      <c r="O8" s="77" t="s">
        <v>65</v>
      </c>
      <c r="P8" s="77" t="s">
        <v>30</v>
      </c>
      <c r="Q8" s="79" t="s">
        <v>84</v>
      </c>
      <c r="R8" s="77" t="s">
        <v>47</v>
      </c>
      <c r="S8" s="80" t="s">
        <v>29</v>
      </c>
      <c r="T8" s="76"/>
      <c r="U8" s="96">
        <v>26147761</v>
      </c>
      <c r="V8" s="96">
        <v>1304235057</v>
      </c>
      <c r="W8" s="81" t="s">
        <v>74</v>
      </c>
      <c r="X8" s="82" t="s">
        <v>78</v>
      </c>
      <c r="Y8" s="83">
        <v>100</v>
      </c>
      <c r="Z8" s="84"/>
      <c r="AA8" s="85"/>
      <c r="AB8" s="76" t="s">
        <v>77</v>
      </c>
      <c r="AC8" s="86">
        <v>1</v>
      </c>
      <c r="AD8" s="87">
        <v>5602</v>
      </c>
      <c r="AE8" s="87">
        <v>1</v>
      </c>
      <c r="AF8" s="87">
        <v>5712</v>
      </c>
      <c r="AG8" s="87">
        <v>1</v>
      </c>
      <c r="AH8" s="87">
        <v>5221</v>
      </c>
      <c r="AI8" s="87">
        <v>1</v>
      </c>
      <c r="AJ8" s="87">
        <v>4146</v>
      </c>
      <c r="AK8" s="87">
        <v>1</v>
      </c>
      <c r="AL8" s="87">
        <v>1838</v>
      </c>
      <c r="AM8" s="87">
        <v>1</v>
      </c>
      <c r="AN8" s="87">
        <v>64</v>
      </c>
      <c r="AO8" s="87">
        <v>1</v>
      </c>
      <c r="AP8" s="87">
        <v>52</v>
      </c>
      <c r="AQ8" s="87">
        <v>1</v>
      </c>
      <c r="AR8" s="87">
        <v>255</v>
      </c>
      <c r="AS8" s="87">
        <v>1</v>
      </c>
      <c r="AT8" s="87">
        <v>557</v>
      </c>
      <c r="AU8" s="87">
        <v>1</v>
      </c>
      <c r="AV8" s="87">
        <v>2807</v>
      </c>
      <c r="AW8" s="87">
        <v>1</v>
      </c>
      <c r="AX8" s="87">
        <v>4074</v>
      </c>
      <c r="AY8" s="87">
        <v>1</v>
      </c>
      <c r="AZ8" s="87">
        <v>5657</v>
      </c>
      <c r="BA8" s="88">
        <f t="shared" si="0"/>
        <v>12</v>
      </c>
      <c r="BB8" s="88">
        <f t="shared" si="0"/>
        <v>35985</v>
      </c>
      <c r="BC8" s="89"/>
    </row>
    <row r="9" spans="1:55" ht="30.6" customHeight="1" x14ac:dyDescent="0.3">
      <c r="A9" s="99" t="s">
        <v>109</v>
      </c>
      <c r="B9" s="36">
        <v>6</v>
      </c>
      <c r="C9" s="27" t="s">
        <v>49</v>
      </c>
      <c r="D9" s="27" t="s">
        <v>50</v>
      </c>
      <c r="E9" s="27" t="s">
        <v>51</v>
      </c>
      <c r="F9" s="27" t="s">
        <v>52</v>
      </c>
      <c r="G9" s="27" t="s">
        <v>53</v>
      </c>
      <c r="H9" s="27" t="s">
        <v>79</v>
      </c>
      <c r="I9" s="27"/>
      <c r="J9" s="27" t="s">
        <v>80</v>
      </c>
      <c r="K9" s="27" t="s">
        <v>81</v>
      </c>
      <c r="L9" s="27" t="s">
        <v>82</v>
      </c>
      <c r="M9" s="27" t="s">
        <v>62</v>
      </c>
      <c r="N9" s="28" t="s">
        <v>63</v>
      </c>
      <c r="O9" s="27" t="s">
        <v>83</v>
      </c>
      <c r="P9" s="27" t="s">
        <v>30</v>
      </c>
      <c r="Q9" s="29" t="s">
        <v>84</v>
      </c>
      <c r="R9" s="36" t="s">
        <v>85</v>
      </c>
      <c r="S9" s="30" t="s">
        <v>29</v>
      </c>
      <c r="T9" s="30" t="s">
        <v>86</v>
      </c>
      <c r="U9" s="28" t="s">
        <v>87</v>
      </c>
      <c r="V9" s="28" t="s">
        <v>88</v>
      </c>
      <c r="W9" s="37" t="s">
        <v>89</v>
      </c>
      <c r="X9" s="31" t="s">
        <v>78</v>
      </c>
      <c r="Y9" s="32">
        <v>100</v>
      </c>
      <c r="Z9" s="33"/>
      <c r="AA9" s="34" t="s">
        <v>104</v>
      </c>
      <c r="AB9" s="36" t="s">
        <v>77</v>
      </c>
      <c r="AC9" s="38">
        <v>1</v>
      </c>
      <c r="AD9" s="39">
        <v>216875</v>
      </c>
      <c r="AE9" s="39">
        <v>1</v>
      </c>
      <c r="AF9" s="39">
        <v>172720</v>
      </c>
      <c r="AG9" s="39">
        <v>1</v>
      </c>
      <c r="AH9" s="39">
        <v>183389</v>
      </c>
      <c r="AI9" s="39">
        <v>1</v>
      </c>
      <c r="AJ9" s="39">
        <v>148827</v>
      </c>
      <c r="AK9" s="39">
        <v>1</v>
      </c>
      <c r="AL9" s="39">
        <v>84373</v>
      </c>
      <c r="AM9" s="39">
        <v>1</v>
      </c>
      <c r="AN9" s="39">
        <v>33260</v>
      </c>
      <c r="AO9" s="39">
        <v>1</v>
      </c>
      <c r="AP9" s="39">
        <v>32254</v>
      </c>
      <c r="AQ9" s="39">
        <v>1</v>
      </c>
      <c r="AR9" s="39">
        <v>35587</v>
      </c>
      <c r="AS9" s="39">
        <v>1</v>
      </c>
      <c r="AT9" s="39">
        <v>50851</v>
      </c>
      <c r="AU9" s="39">
        <v>1</v>
      </c>
      <c r="AV9" s="39">
        <v>115653</v>
      </c>
      <c r="AW9" s="39">
        <v>1</v>
      </c>
      <c r="AX9" s="39">
        <v>164984</v>
      </c>
      <c r="AY9" s="39">
        <v>1</v>
      </c>
      <c r="AZ9" s="39">
        <v>228784</v>
      </c>
      <c r="BA9" s="40">
        <f>AY9+AW9+AU9+AS9+AQ9+AO9+AM9+AK9+AI9+AG9+AE9+AC9</f>
        <v>12</v>
      </c>
      <c r="BB9" s="40">
        <f>AZ9+AX9+AV9+AT9+AR9+AP9+AN9+AL9+AJ9+AH9+AF9+AD9</f>
        <v>1467557</v>
      </c>
      <c r="BC9" s="41"/>
    </row>
    <row r="10" spans="1:55" ht="27" customHeight="1" x14ac:dyDescent="0.2">
      <c r="B10" s="42"/>
      <c r="C10" s="43"/>
      <c r="D10" s="44"/>
      <c r="E10" s="44"/>
      <c r="F10" s="44"/>
      <c r="G10" s="44"/>
      <c r="H10" s="43"/>
      <c r="I10" s="43"/>
      <c r="J10" s="45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6"/>
      <c r="V10" s="47"/>
      <c r="W10" s="48"/>
      <c r="X10" s="48"/>
      <c r="Y10" s="49"/>
      <c r="Z10" s="49"/>
      <c r="AA10" s="50"/>
      <c r="AS10" s="4"/>
      <c r="AZ10" s="51"/>
      <c r="BA10" s="52">
        <f>SUBTOTAL(9,BA4:BA9)</f>
        <v>72</v>
      </c>
      <c r="BB10" s="52">
        <f>SUBTOTAL(9,BB4:BB9)</f>
        <v>2134498</v>
      </c>
      <c r="BC10" s="53"/>
    </row>
    <row r="11" spans="1:55" ht="27" customHeight="1" x14ac:dyDescent="0.2">
      <c r="B11" s="42"/>
      <c r="C11" s="43"/>
      <c r="D11" s="44"/>
      <c r="E11" s="44"/>
      <c r="F11" s="44"/>
      <c r="G11" s="44"/>
      <c r="H11" s="43"/>
      <c r="I11" s="43"/>
      <c r="J11" s="45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6"/>
      <c r="V11" s="47"/>
      <c r="W11" s="48"/>
      <c r="X11" s="48"/>
      <c r="Y11" s="49"/>
      <c r="Z11" s="49"/>
      <c r="AA11" s="50"/>
      <c r="AS11" s="4"/>
      <c r="AZ11" s="51"/>
      <c r="BA11" s="51"/>
      <c r="BB11" s="53"/>
      <c r="BC11" s="53"/>
    </row>
    <row r="12" spans="1:55" x14ac:dyDescent="0.3">
      <c r="D12" s="55"/>
      <c r="E12" s="55"/>
      <c r="G12" s="56"/>
      <c r="H12" s="56"/>
      <c r="I12" s="56"/>
      <c r="J12" s="56"/>
      <c r="AD12" s="4"/>
    </row>
    <row r="13" spans="1:55" ht="34.200000000000003" customHeight="1" x14ac:dyDescent="0.3">
      <c r="C13" s="98" t="s">
        <v>106</v>
      </c>
      <c r="D13" s="98"/>
      <c r="E13" s="98"/>
      <c r="F13" s="98"/>
      <c r="G13" s="58"/>
      <c r="H13" s="59"/>
      <c r="I13" s="59"/>
      <c r="J13" s="4"/>
      <c r="K13" s="4"/>
    </row>
    <row r="14" spans="1:55" ht="80.400000000000006" customHeight="1" x14ac:dyDescent="0.3">
      <c r="C14" s="35" t="s">
        <v>90</v>
      </c>
      <c r="D14" s="35" t="s">
        <v>91</v>
      </c>
      <c r="E14" s="35" t="s">
        <v>6</v>
      </c>
      <c r="F14" s="35" t="s">
        <v>92</v>
      </c>
      <c r="G14" s="35" t="s">
        <v>93</v>
      </c>
      <c r="H14" s="60" t="s">
        <v>94</v>
      </c>
      <c r="I14" s="60" t="s">
        <v>95</v>
      </c>
      <c r="J14" s="61" t="s">
        <v>96</v>
      </c>
      <c r="K14" s="61" t="s">
        <v>97</v>
      </c>
      <c r="L14" s="28" t="s">
        <v>103</v>
      </c>
      <c r="M14" s="62"/>
    </row>
    <row r="15" spans="1:55" x14ac:dyDescent="0.3">
      <c r="C15" s="63" t="s">
        <v>98</v>
      </c>
      <c r="D15" s="64">
        <v>2</v>
      </c>
      <c r="E15" s="65"/>
      <c r="F15" s="65"/>
      <c r="G15" s="64" t="s">
        <v>29</v>
      </c>
      <c r="H15" s="66">
        <v>3431</v>
      </c>
      <c r="I15" s="66">
        <v>2</v>
      </c>
      <c r="J15" s="67"/>
      <c r="K15" s="67"/>
      <c r="L15" s="65">
        <f>H15+J15</f>
        <v>3431</v>
      </c>
      <c r="M15" s="68"/>
      <c r="BB15" s="4"/>
      <c r="BC15" s="4"/>
    </row>
    <row r="16" spans="1:55" x14ac:dyDescent="0.3">
      <c r="C16" s="63" t="s">
        <v>101</v>
      </c>
      <c r="D16" s="64">
        <v>2</v>
      </c>
      <c r="E16" s="65"/>
      <c r="F16" s="65"/>
      <c r="G16" s="64" t="s">
        <v>29</v>
      </c>
      <c r="H16" s="66">
        <v>148509</v>
      </c>
      <c r="I16" s="66">
        <v>2</v>
      </c>
      <c r="J16" s="67"/>
      <c r="K16" s="67"/>
      <c r="L16" s="65">
        <f>H16+J16</f>
        <v>148509</v>
      </c>
      <c r="M16" s="68"/>
    </row>
    <row r="17" spans="3:14" x14ac:dyDescent="0.3">
      <c r="C17" s="63" t="s">
        <v>99</v>
      </c>
      <c r="D17" s="64">
        <v>1</v>
      </c>
      <c r="E17" s="65">
        <v>274</v>
      </c>
      <c r="F17" s="65">
        <f>E17*365*24</f>
        <v>2400240</v>
      </c>
      <c r="G17" s="64" t="s">
        <v>29</v>
      </c>
      <c r="H17" s="69">
        <v>515001</v>
      </c>
      <c r="I17" s="69">
        <v>1</v>
      </c>
      <c r="J17" s="67"/>
      <c r="K17" s="67"/>
      <c r="L17" s="65">
        <f t="shared" ref="L17" si="1">H17+J17</f>
        <v>515001</v>
      </c>
      <c r="M17" s="68"/>
    </row>
    <row r="18" spans="3:14" x14ac:dyDescent="0.3">
      <c r="C18" s="70" t="s">
        <v>100</v>
      </c>
      <c r="D18" s="71">
        <f>SUM(D15:D17)</f>
        <v>5</v>
      </c>
      <c r="E18" s="72">
        <f>SUM(E17)</f>
        <v>274</v>
      </c>
      <c r="F18" s="72">
        <f>SUM(F17)</f>
        <v>2400240</v>
      </c>
      <c r="G18" s="72"/>
      <c r="H18" s="73">
        <f>SUM(H15:H17)</f>
        <v>666941</v>
      </c>
      <c r="I18" s="73">
        <f>SUBTOTAL(9,I15:I17)</f>
        <v>5</v>
      </c>
      <c r="J18" s="74">
        <f>SUM(J15:J17)</f>
        <v>0</v>
      </c>
      <c r="K18" s="74">
        <f>SUBTOTAL(9,K15:K17)</f>
        <v>0</v>
      </c>
      <c r="L18" s="72">
        <f>SUBTOTAL(9,L15:L17)</f>
        <v>666941</v>
      </c>
      <c r="M18" s="75"/>
      <c r="N18" s="4"/>
    </row>
    <row r="19" spans="3:14" x14ac:dyDescent="0.3">
      <c r="M19" s="58"/>
    </row>
    <row r="20" spans="3:14" x14ac:dyDescent="0.3">
      <c r="M20" s="58"/>
    </row>
    <row r="21" spans="3:14" ht="23.4" customHeight="1" x14ac:dyDescent="0.3">
      <c r="C21" s="98" t="s">
        <v>105</v>
      </c>
      <c r="D21" s="98"/>
      <c r="E21" s="98"/>
      <c r="F21" s="98"/>
      <c r="M21" s="58"/>
    </row>
    <row r="22" spans="3:14" ht="88.8" customHeight="1" x14ac:dyDescent="0.3">
      <c r="C22" s="35" t="s">
        <v>90</v>
      </c>
      <c r="D22" s="35" t="s">
        <v>91</v>
      </c>
      <c r="E22" s="35" t="s">
        <v>6</v>
      </c>
      <c r="F22" s="35" t="s">
        <v>92</v>
      </c>
      <c r="G22" s="35" t="s">
        <v>93</v>
      </c>
      <c r="H22" s="60" t="s">
        <v>94</v>
      </c>
      <c r="I22" s="60" t="s">
        <v>95</v>
      </c>
      <c r="J22" s="61" t="s">
        <v>96</v>
      </c>
      <c r="K22" s="61" t="s">
        <v>97</v>
      </c>
      <c r="L22" s="28" t="s">
        <v>103</v>
      </c>
      <c r="M22" s="62"/>
    </row>
    <row r="23" spans="3:14" x14ac:dyDescent="0.3">
      <c r="C23" s="63" t="s">
        <v>102</v>
      </c>
      <c r="D23" s="64">
        <v>1</v>
      </c>
      <c r="E23" s="65">
        <v>729</v>
      </c>
      <c r="F23" s="65">
        <f>E23*365*24</f>
        <v>6386040</v>
      </c>
      <c r="G23" s="64" t="s">
        <v>29</v>
      </c>
      <c r="H23" s="69">
        <v>1467557</v>
      </c>
      <c r="I23" s="69">
        <v>1</v>
      </c>
      <c r="J23" s="67"/>
      <c r="K23" s="67"/>
      <c r="L23" s="65">
        <f t="shared" ref="L23" si="2">H23+J23</f>
        <v>1467557</v>
      </c>
      <c r="M23" s="68"/>
    </row>
    <row r="24" spans="3:14" x14ac:dyDescent="0.3">
      <c r="C24" s="70" t="s">
        <v>100</v>
      </c>
      <c r="D24" s="71">
        <f>SUM(D23:D23)</f>
        <v>1</v>
      </c>
      <c r="E24" s="72">
        <f>SUM(E23)</f>
        <v>729</v>
      </c>
      <c r="F24" s="72">
        <f>SUM(F23)</f>
        <v>6386040</v>
      </c>
      <c r="G24" s="72"/>
      <c r="H24" s="73">
        <f>SUM(H23:H23)</f>
        <v>1467557</v>
      </c>
      <c r="I24" s="73">
        <f>SUBTOTAL(9,I23:I23)</f>
        <v>1</v>
      </c>
      <c r="J24" s="74">
        <f>SUM(J23:J23)</f>
        <v>0</v>
      </c>
      <c r="K24" s="74">
        <f>SUBTOTAL(9,K23:K23)</f>
        <v>0</v>
      </c>
      <c r="L24" s="72">
        <f>SUM(L23:L23)</f>
        <v>1467557</v>
      </c>
      <c r="M24" s="75"/>
    </row>
    <row r="27" spans="3:14" x14ac:dyDescent="0.3">
      <c r="L27" s="4"/>
    </row>
  </sheetData>
  <autoFilter ref="B3:BC9" xr:uid="{00000000-0009-0000-0000-000000000000}"/>
  <mergeCells count="40">
    <mergeCell ref="A4:A8"/>
    <mergeCell ref="C13:F13"/>
    <mergeCell ref="C21:F21"/>
    <mergeCell ref="A2:A3"/>
    <mergeCell ref="D12:E12"/>
    <mergeCell ref="G12:J12"/>
    <mergeCell ref="S2:S3"/>
    <mergeCell ref="T2:T3"/>
    <mergeCell ref="U2:U3"/>
    <mergeCell ref="M2:N2"/>
    <mergeCell ref="B1:BB1"/>
    <mergeCell ref="B2:B3"/>
    <mergeCell ref="C2:G2"/>
    <mergeCell ref="H2:H3"/>
    <mergeCell ref="I2:I3"/>
    <mergeCell ref="J2:L2"/>
    <mergeCell ref="O2:O3"/>
    <mergeCell ref="P2:P3"/>
    <mergeCell ref="Q2:Q3"/>
    <mergeCell ref="R2:R3"/>
    <mergeCell ref="AW2:AX2"/>
    <mergeCell ref="AY2:AZ2"/>
    <mergeCell ref="AS2:AT2"/>
    <mergeCell ref="AU2:AV2"/>
    <mergeCell ref="BA2:BA3"/>
    <mergeCell ref="BB2:BB3"/>
    <mergeCell ref="AG2:AH2"/>
    <mergeCell ref="AI2:AJ2"/>
    <mergeCell ref="V2:V3"/>
    <mergeCell ref="W2:W3"/>
    <mergeCell ref="AC2:AD2"/>
    <mergeCell ref="AE2:AF2"/>
    <mergeCell ref="Y2:Z2"/>
    <mergeCell ref="AK2:AL2"/>
    <mergeCell ref="AM2:AN2"/>
    <mergeCell ref="AO2:AP2"/>
    <mergeCell ref="AQ2:AR2"/>
    <mergeCell ref="AA2:AA3"/>
    <mergeCell ref="AB2:AB3"/>
    <mergeCell ref="X2:X3"/>
  </mergeCells>
  <phoneticPr fontId="2" type="noConversion"/>
  <conditionalFormatting sqref="V12:V1048576 Z1 X1:Y2 X3 V1:V8 X12:Z1048576">
    <cfRule type="duplicateValues" dxfId="2" priority="7"/>
  </conditionalFormatting>
  <conditionalFormatting sqref="U18:V1048576">
    <cfRule type="duplicateValues" dxfId="1" priority="15"/>
  </conditionalFormatting>
  <conditionalFormatting sqref="V9:W9">
    <cfRule type="duplicateValues" dxfId="0" priority="29"/>
  </conditionalFormatting>
  <dataValidations count="1">
    <dataValidation type="list" allowBlank="1" showInputMessage="1" showErrorMessage="1" sqref="R4:R9" xr:uid="{00000000-0002-0000-0000-000000000000}">
      <formula1>#REF!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Aleksandra</cp:lastModifiedBy>
  <cp:lastPrinted>2020-03-18T07:12:24Z</cp:lastPrinted>
  <dcterms:created xsi:type="dcterms:W3CDTF">2015-11-14T08:57:14Z</dcterms:created>
  <dcterms:modified xsi:type="dcterms:W3CDTF">2022-04-19T13:07:23Z</dcterms:modified>
</cp:coreProperties>
</file>