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89A80E82-BC3F-40B5-BFEB-51BD969BCC46}" xr6:coauthVersionLast="36" xr6:coauthVersionMax="36" xr10:uidLastSave="{00000000-0000-0000-0000-000000000000}"/>
  <bookViews>
    <workbookView xWindow="0" yWindow="0" windowWidth="28800" windowHeight="13830" tabRatio="484" xr2:uid="{00000000-000D-0000-FFFF-FFFF00000000}"/>
  </bookViews>
  <sheets>
    <sheet name="Arkusz1" sheetId="1" r:id="rId1"/>
    <sheet name="Arkusz2" sheetId="2" r:id="rId2"/>
  </sheets>
  <definedNames>
    <definedName name="_FilterDatabase" localSheetId="0">Arkusz1!$A$6:$I$26</definedName>
    <definedName name="_FilterDatabase" localSheetId="1">Arkusz2!$K$11:$M$117</definedName>
    <definedName name="_FilterDatabase_0" localSheetId="0">Arkusz1!$A$6:$I$26</definedName>
    <definedName name="_FilterDatabase_0" localSheetId="1">Arkusz2!$K$11:$M$117</definedName>
    <definedName name="_FilterDatabase_0_0" localSheetId="0">Arkusz1!$A$6:$I$26</definedName>
    <definedName name="_FilterDatabase_0_0" localSheetId="1">Arkusz2!$K$11:$M$117</definedName>
    <definedName name="Print_Area" localSheetId="0">Arkusz1!$A$1:$I$42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7" i="1" l="1"/>
  <c r="F9" i="1"/>
  <c r="I9" i="1" s="1"/>
  <c r="H9" i="1"/>
  <c r="F10" i="1"/>
  <c r="I10" i="1" s="1"/>
  <c r="H10" i="1"/>
  <c r="F11" i="1"/>
  <c r="H11" i="1"/>
  <c r="I11" i="1"/>
  <c r="F12" i="1"/>
  <c r="I12" i="1" s="1"/>
  <c r="H12" i="1"/>
  <c r="F13" i="1"/>
  <c r="H13" i="1"/>
  <c r="I13" i="1"/>
  <c r="F14" i="1"/>
  <c r="I14" i="1" s="1"/>
  <c r="H14" i="1"/>
  <c r="F15" i="1"/>
  <c r="I15" i="1" s="1"/>
  <c r="H15" i="1"/>
  <c r="F16" i="1"/>
  <c r="I16" i="1" s="1"/>
  <c r="H16" i="1"/>
  <c r="F17" i="1"/>
  <c r="I17" i="1" s="1"/>
  <c r="H17" i="1"/>
  <c r="F18" i="1"/>
  <c r="I18" i="1" s="1"/>
  <c r="H18" i="1"/>
  <c r="F19" i="1"/>
  <c r="I19" i="1" s="1"/>
  <c r="H19" i="1"/>
  <c r="F20" i="1"/>
  <c r="I20" i="1" s="1"/>
  <c r="H20" i="1"/>
  <c r="F21" i="1"/>
  <c r="I21" i="1" s="1"/>
  <c r="H21" i="1"/>
  <c r="F22" i="1"/>
  <c r="I22" i="1" s="1"/>
  <c r="H22" i="1"/>
  <c r="F23" i="1"/>
  <c r="I23" i="1" s="1"/>
  <c r="H23" i="1"/>
  <c r="F24" i="1"/>
  <c r="H24" i="1"/>
  <c r="I24" i="1"/>
  <c r="F25" i="1"/>
  <c r="I25" i="1" s="1"/>
  <c r="H25" i="1"/>
  <c r="F26" i="1"/>
  <c r="I26" i="1" s="1"/>
  <c r="H26" i="1"/>
  <c r="H8" i="1"/>
  <c r="H7" i="1"/>
  <c r="F8" i="1"/>
  <c r="I8" i="1" s="1"/>
  <c r="F7" i="1"/>
  <c r="I7" i="1" s="1"/>
  <c r="H27" i="1" l="1"/>
  <c r="F27" i="1"/>
  <c r="I27" i="1"/>
  <c r="M117" i="2"/>
  <c r="L117" i="2"/>
  <c r="K117" i="2"/>
  <c r="M116" i="2"/>
  <c r="L116" i="2"/>
  <c r="K116" i="2"/>
  <c r="M115" i="2"/>
  <c r="L115" i="2"/>
  <c r="K115" i="2"/>
  <c r="M114" i="2"/>
  <c r="L114" i="2"/>
  <c r="K114" i="2"/>
  <c r="M113" i="2"/>
  <c r="L113" i="2"/>
  <c r="K113" i="2"/>
  <c r="M112" i="2"/>
  <c r="L112" i="2"/>
  <c r="K112" i="2"/>
  <c r="M111" i="2"/>
  <c r="L111" i="2"/>
  <c r="K111" i="2"/>
  <c r="M110" i="2"/>
  <c r="L110" i="2"/>
  <c r="K110" i="2"/>
  <c r="M109" i="2"/>
  <c r="L109" i="2"/>
  <c r="K109" i="2"/>
  <c r="M108" i="2"/>
  <c r="L108" i="2"/>
  <c r="K108" i="2"/>
  <c r="M107" i="2"/>
  <c r="L107" i="2"/>
  <c r="K107" i="2"/>
  <c r="M106" i="2"/>
  <c r="L106" i="2"/>
  <c r="K106" i="2"/>
  <c r="M105" i="2"/>
  <c r="L105" i="2"/>
  <c r="K105" i="2"/>
  <c r="M104" i="2"/>
  <c r="L104" i="2"/>
  <c r="K104" i="2"/>
  <c r="M103" i="2"/>
  <c r="L103" i="2"/>
  <c r="K103" i="2"/>
  <c r="M102" i="2"/>
  <c r="L102" i="2"/>
  <c r="K102" i="2"/>
  <c r="M101" i="2"/>
  <c r="L101" i="2"/>
  <c r="K101" i="2"/>
  <c r="M100" i="2"/>
  <c r="L100" i="2"/>
  <c r="K100" i="2"/>
  <c r="M99" i="2"/>
  <c r="L99" i="2"/>
  <c r="K99" i="2"/>
  <c r="M98" i="2"/>
  <c r="L98" i="2"/>
  <c r="K98" i="2"/>
  <c r="M97" i="2"/>
  <c r="L97" i="2"/>
  <c r="K97" i="2"/>
  <c r="M96" i="2"/>
  <c r="L96" i="2"/>
  <c r="K96" i="2"/>
  <c r="M95" i="2"/>
  <c r="L95" i="2"/>
  <c r="M94" i="2"/>
  <c r="L94" i="2"/>
  <c r="K94" i="2"/>
  <c r="M93" i="2"/>
  <c r="L93" i="2"/>
  <c r="M92" i="2"/>
  <c r="L92" i="2"/>
  <c r="M91" i="2"/>
  <c r="L91" i="2"/>
  <c r="K91" i="2"/>
  <c r="M90" i="2"/>
  <c r="L90" i="2"/>
  <c r="M89" i="2"/>
  <c r="L89" i="2"/>
  <c r="K89" i="2"/>
  <c r="M88" i="2"/>
  <c r="L88" i="2"/>
  <c r="M87" i="2"/>
  <c r="L87" i="2"/>
  <c r="K87" i="2"/>
  <c r="M86" i="2"/>
  <c r="L86" i="2"/>
  <c r="M85" i="2"/>
  <c r="L85" i="2"/>
  <c r="K85" i="2"/>
  <c r="M84" i="2"/>
  <c r="L84" i="2"/>
  <c r="M83" i="2"/>
  <c r="L83" i="2"/>
  <c r="K83" i="2"/>
  <c r="M82" i="2"/>
  <c r="L82" i="2"/>
  <c r="M81" i="2"/>
  <c r="L81" i="2"/>
  <c r="K81" i="2"/>
  <c r="M80" i="2"/>
  <c r="L80" i="2"/>
  <c r="M79" i="2"/>
  <c r="L79" i="2"/>
  <c r="K79" i="2"/>
  <c r="M78" i="2"/>
  <c r="L78" i="2"/>
  <c r="K78" i="2"/>
  <c r="M77" i="2"/>
  <c r="L77" i="2"/>
  <c r="K77" i="2"/>
  <c r="M76" i="2"/>
  <c r="L76" i="2"/>
  <c r="K76" i="2"/>
  <c r="M75" i="2"/>
  <c r="L75" i="2"/>
  <c r="K75" i="2"/>
  <c r="M74" i="2"/>
  <c r="L74" i="2"/>
  <c r="K74" i="2"/>
  <c r="M73" i="2"/>
  <c r="L73" i="2"/>
  <c r="M72" i="2"/>
  <c r="L72" i="2"/>
  <c r="K72" i="2"/>
  <c r="M71" i="2"/>
  <c r="L71" i="2"/>
  <c r="M70" i="2"/>
  <c r="L70" i="2"/>
  <c r="M69" i="2"/>
  <c r="L69" i="2"/>
  <c r="M68" i="2"/>
  <c r="L68" i="2"/>
  <c r="M67" i="2"/>
  <c r="L67" i="2"/>
  <c r="M66" i="2"/>
  <c r="L66" i="2"/>
  <c r="K66" i="2"/>
  <c r="M65" i="2"/>
  <c r="L65" i="2"/>
  <c r="M64" i="2"/>
  <c r="L64" i="2"/>
  <c r="K64" i="2"/>
  <c r="M63" i="2"/>
  <c r="L63" i="2"/>
  <c r="M62" i="2"/>
  <c r="L62" i="2"/>
  <c r="K62" i="2"/>
  <c r="M61" i="2"/>
  <c r="L61" i="2"/>
  <c r="M60" i="2"/>
  <c r="L60" i="2"/>
  <c r="K60" i="2"/>
  <c r="M59" i="2"/>
  <c r="L59" i="2"/>
  <c r="M58" i="2"/>
  <c r="L58" i="2"/>
  <c r="K58" i="2"/>
  <c r="M57" i="2"/>
  <c r="L57" i="2"/>
  <c r="M56" i="2"/>
  <c r="L56" i="2"/>
  <c r="K56" i="2"/>
  <c r="M55" i="2"/>
  <c r="L55" i="2"/>
  <c r="M54" i="2"/>
  <c r="L54" i="2"/>
  <c r="K54" i="2"/>
  <c r="M53" i="2"/>
  <c r="L53" i="2"/>
  <c r="M52" i="2"/>
  <c r="L52" i="2"/>
  <c r="K52" i="2"/>
  <c r="M51" i="2"/>
  <c r="L51" i="2"/>
  <c r="M50" i="2"/>
  <c r="L50" i="2"/>
  <c r="K50" i="2"/>
  <c r="M49" i="2"/>
  <c r="L49" i="2"/>
  <c r="M48" i="2"/>
  <c r="L48" i="2"/>
  <c r="K48" i="2"/>
  <c r="M47" i="2"/>
  <c r="L47" i="2"/>
  <c r="M46" i="2"/>
  <c r="L46" i="2"/>
  <c r="K46" i="2"/>
  <c r="M45" i="2"/>
  <c r="L45" i="2"/>
  <c r="M44" i="2"/>
  <c r="L44" i="2"/>
  <c r="M43" i="2"/>
  <c r="L43" i="2"/>
  <c r="M42" i="2"/>
  <c r="L42" i="2"/>
  <c r="K42" i="2"/>
  <c r="M41" i="2"/>
  <c r="L41" i="2"/>
  <c r="M40" i="2"/>
  <c r="L40" i="2"/>
  <c r="M39" i="2"/>
  <c r="L39" i="2"/>
  <c r="M38" i="2"/>
  <c r="L38" i="2"/>
  <c r="K38" i="2"/>
  <c r="M37" i="2"/>
  <c r="L37" i="2"/>
  <c r="M36" i="2"/>
  <c r="L36" i="2"/>
  <c r="M35" i="2"/>
  <c r="L35" i="2"/>
  <c r="M34" i="2"/>
  <c r="L34" i="2"/>
  <c r="M33" i="2"/>
  <c r="L33" i="2"/>
  <c r="K33" i="2"/>
  <c r="M32" i="2"/>
  <c r="L32" i="2"/>
  <c r="M31" i="2"/>
  <c r="L31" i="2"/>
  <c r="K31" i="2"/>
  <c r="M30" i="2"/>
  <c r="L30" i="2"/>
  <c r="M29" i="2"/>
  <c r="L29" i="2"/>
  <c r="K29" i="2"/>
  <c r="M28" i="2"/>
  <c r="L28" i="2"/>
  <c r="M27" i="2"/>
  <c r="L27" i="2"/>
  <c r="K27" i="2"/>
  <c r="M26" i="2"/>
  <c r="L26" i="2"/>
  <c r="M25" i="2"/>
  <c r="L25" i="2"/>
  <c r="K25" i="2"/>
  <c r="M24" i="2"/>
  <c r="L24" i="2"/>
  <c r="M23" i="2"/>
  <c r="L23" i="2"/>
  <c r="K23" i="2"/>
  <c r="M22" i="2"/>
  <c r="L22" i="2"/>
  <c r="K22" i="2"/>
  <c r="M21" i="2"/>
  <c r="L21" i="2"/>
  <c r="K21" i="2"/>
  <c r="M20" i="2"/>
  <c r="L20" i="2"/>
  <c r="K20" i="2"/>
  <c r="M19" i="2"/>
  <c r="L19" i="2"/>
  <c r="K19" i="2"/>
  <c r="M18" i="2"/>
  <c r="L18" i="2"/>
  <c r="K18" i="2"/>
  <c r="M17" i="2"/>
  <c r="L17" i="2"/>
  <c r="K17" i="2"/>
  <c r="M16" i="2"/>
  <c r="L16" i="2"/>
  <c r="K16" i="2"/>
  <c r="M15" i="2"/>
  <c r="L15" i="2"/>
  <c r="K15" i="2"/>
  <c r="M14" i="2"/>
  <c r="L14" i="2"/>
  <c r="K14" i="2"/>
  <c r="M13" i="2"/>
  <c r="L13" i="2"/>
  <c r="K13" i="2"/>
  <c r="M12" i="2"/>
  <c r="L12" i="2"/>
  <c r="K12" i="2"/>
</calcChain>
</file>

<file path=xl/sharedStrings.xml><?xml version="1.0" encoding="utf-8"?>
<sst xmlns="http://schemas.openxmlformats.org/spreadsheetml/2006/main" count="268" uniqueCount="195">
  <si>
    <t>L.p.</t>
  </si>
  <si>
    <t>Nazwa materiału</t>
  </si>
  <si>
    <t>Jedn. miary</t>
  </si>
  <si>
    <t>Szacowana ilość</t>
  </si>
  <si>
    <t>cena jednostkowa netto [PLN]</t>
  </si>
  <si>
    <t>Wartość netto [PLN]</t>
  </si>
  <si>
    <t>Glikol etylenowy koncentrat</t>
  </si>
  <si>
    <t>kg</t>
  </si>
  <si>
    <t>Glikol propylenowy koncentrat</t>
  </si>
  <si>
    <t>Głowica termostatyczna np. Danfoss</t>
  </si>
  <si>
    <t>szt</t>
  </si>
  <si>
    <t xml:space="preserve">szt </t>
  </si>
  <si>
    <t>Manometr do pomiaru czynników o temperaturze do 200 °C ; 10 bar; fi 100 typu 111.22.100</t>
  </si>
  <si>
    <t>Reagenty do generatora dwutlenku chloru 2x20litrów</t>
  </si>
  <si>
    <t>kpl</t>
  </si>
  <si>
    <t>Siłownik współpracujący z zaworami Danfoss VFS2 PN25 DN20-50 np.: Danfoss AMV 423</t>
  </si>
  <si>
    <t xml:space="preserve">Siłownik współpracujący z zaworami Danfoss VFS2 PN25 DN65-100 np.: Danfoss AMV </t>
  </si>
  <si>
    <t>Termometr bimetaliczny tarczowy fi100 Zakres temperaturowy 0 °C ... +120 °C</t>
  </si>
  <si>
    <t>Zawór c.o. Przelotowy skośny z kurkiem spustowym m3052 żeliwny ocynkowany fi·15mm</t>
  </si>
  <si>
    <t>Zawór grzejnikowy RA-N 15 kątowy click</t>
  </si>
  <si>
    <t>Zawór grzejnikowy term. KĄT. 1 /2 WR 90V 7724-67 np.: HERZ</t>
  </si>
  <si>
    <t>Zawór kulowy GW 15 1/2 (woda) ONYX [N-N]</t>
  </si>
  <si>
    <t>Zawór kulowy GW 32 5/4 (woda) ONYX [N-N]</t>
  </si>
  <si>
    <t>Zawór kulowy GW. 25 1 (woda) ONYX [N-N]</t>
  </si>
  <si>
    <t>Zawór kulowy GW. 50 2 (woda) ONYX [N-N]</t>
  </si>
  <si>
    <t>Zawór napowietrzający MAXI VENT kan. Wew. 75. 110</t>
  </si>
  <si>
    <t>Zawór przelotowy korpus zel. glow. M294 3" 19</t>
  </si>
  <si>
    <t>Zawór przelotowy korpus zel. glow. M294 5/2" 1</t>
  </si>
  <si>
    <t>Zawór przelotowy prosty c.o. M3007 mosiężny fi 65 mm</t>
  </si>
  <si>
    <t>Zawór regulacyjny z kapilarą i czujką AVTB 25 np.: DANFOSS</t>
  </si>
  <si>
    <t>Zawór termostatyczny RA-N 20 kątowy</t>
  </si>
  <si>
    <t xml:space="preserve">Zawór wodny kulowy gwintowany fi·15·mm </t>
  </si>
  <si>
    <t xml:space="preserve">Zawór wodny kulowy gwintowany fi·65·mm </t>
  </si>
  <si>
    <t>Zawór wodny przelotowy 1/2 (M83)</t>
  </si>
  <si>
    <t xml:space="preserve">Zawór wodny przelotowy prosty żeliwny ocynkowany M83 fi·15·mm </t>
  </si>
  <si>
    <t xml:space="preserve">Zawór zwrotny ½” np.: YORK 1/2 </t>
  </si>
  <si>
    <t xml:space="preserve">Zawór zwrotny 1” np.: YORK 1 </t>
  </si>
  <si>
    <t xml:space="preserve">Zawór zwrotny 2” np.: YORK 2 </t>
  </si>
  <si>
    <t>Zawór zwrotny 5/4” np.: YORK 5/4</t>
  </si>
  <si>
    <t>UWAGI:</t>
  </si>
  <si>
    <t>1)</t>
  </si>
  <si>
    <t>Należy wycenić wszystkie pozycje tabeli.</t>
  </si>
  <si>
    <t>2)</t>
  </si>
  <si>
    <t>3)</t>
  </si>
  <si>
    <t>4)</t>
  </si>
  <si>
    <t>Stawka podatku VAT stosowana przy naprawach przedmiotowych instalacji w domach studenckich wynosi w dniu składania oferty 8%, a w innych budynkach 23%.</t>
  </si>
  <si>
    <t xml:space="preserve">Oferowany produkt </t>
  </si>
  <si>
    <t>q</t>
  </si>
  <si>
    <t>1. 2</t>
  </si>
  <si>
    <t>2. 3</t>
  </si>
  <si>
    <t>3. 4</t>
  </si>
  <si>
    <t>Kształtki PP FI•20-mm</t>
  </si>
  <si>
    <t>4. 5</t>
  </si>
  <si>
    <t>Kształtki PP FI-32- mm</t>
  </si>
  <si>
    <t>5. 6</t>
  </si>
  <si>
    <t>Kształtki PP FI-40 mm</t>
  </si>
  <si>
    <t>6. 7</t>
  </si>
  <si>
    <t>Kształtki PP FI-50 mm</t>
  </si>
  <si>
    <t>7. 8</t>
  </si>
  <si>
    <t>Kształtki PP FI-75 mm</t>
  </si>
  <si>
    <t>8. 9</t>
  </si>
  <si>
    <t>Kształtki PP FI-90 mm</t>
  </si>
  <si>
    <t>9. 10</t>
  </si>
  <si>
    <t>Kształtki PP gwintowane FI-50/6/4"</t>
  </si>
  <si>
    <t>10. 11</t>
  </si>
  <si>
    <t>11. 12</t>
  </si>
  <si>
    <t xml:space="preserve">Otulina fi 23 mm do rur o fi 20 mm </t>
  </si>
  <si>
    <t>np.: STEINONORM PUR-23/20</t>
  </si>
  <si>
    <t>12. 13</t>
  </si>
  <si>
    <t xml:space="preserve">Otulina fi 50 mm do rur o fi 20 mm </t>
  </si>
  <si>
    <t>np.: STEINONORM PUR-50/20</t>
  </si>
  <si>
    <t>13. 14</t>
  </si>
  <si>
    <t xml:space="preserve">Otulina fi 78 mm do rur o fi 20 mm </t>
  </si>
  <si>
    <t>np.: STEINONORM PUR-78/20</t>
  </si>
  <si>
    <t>14. 15</t>
  </si>
  <si>
    <t xml:space="preserve">Otulina fi 90 mm do rur o fi 20 mm </t>
  </si>
  <si>
    <t>np.: STEINONORM PUR-90/20</t>
  </si>
  <si>
    <t>15. 16</t>
  </si>
  <si>
    <t xml:space="preserve">Otulina fi 108 mm do rur o fi 20 mm </t>
  </si>
  <si>
    <t>np.: STEINONORM PUR-108/20</t>
  </si>
  <si>
    <t>Pompa obiegowa z silnikiem z magnesami trwałymi i zintegrowanym elektronicznym układem płynnej regulacji obrotów do tłoczenia czystej wody grzewcze</t>
  </si>
  <si>
    <t>Instalacja: Zakres temperatury otoczenia: 0 .. 40 °C</t>
  </si>
  <si>
    <t>Maksymalne ciśnienie pracy: 10 bar</t>
  </si>
  <si>
    <t xml:space="preserve">Przyłącze rurowe: G 1 ½, średnica króćca 25 , H max: 40 dm </t>
  </si>
  <si>
    <t>np.: Pompa Grundfos Alpha 2 25-40</t>
  </si>
  <si>
    <t>Pompa obiegowa z silnikiem z magnesami trwałymi i zintegrowanym elektronicznym układem płynnej regulacji obrotów do tłoczenia czystej wody grzewcze: Instalacja: Zakres temperatury otoczenia: 0 .. 40 °C</t>
  </si>
  <si>
    <t xml:space="preserve">Przyłącze rurowe: G 1½, średnica króćca 25 , H max: 60 dm </t>
  </si>
  <si>
    <t>np.: Pompa Grundfos Alpha 2 25-60</t>
  </si>
  <si>
    <t xml:space="preserve">Przyłącze rurowe: G 1 ½, średnica króćca 25, H max: 80 dm </t>
  </si>
  <si>
    <t>np.: Pompa Grundfos Alpha2 25-80</t>
  </si>
  <si>
    <t>Pompa obiegowa do instalacji grzewczych o zmiennym przepływie; Temperatura cieczy: -10 ÷ +110°C, średnica króćca 25 mm; H max: 40 dm</t>
  </si>
  <si>
    <t>np.: Pompa Grundfos Magna 3 25-40</t>
  </si>
  <si>
    <t>Pompa obiegowa do instalacji grzewczych o zmiennym przepływie; Temperatura cieczy: -10 ÷ +110°C średnica króćca 25 mm; H max: 60 dm</t>
  </si>
  <si>
    <t>np.: Grundfos Magna 3 25- 60</t>
  </si>
  <si>
    <t xml:space="preserve">Pompa obiegowa do instalacji grzewczych o zmiennym przepływie; Temperatura cieczy: -10 ÷ +110°C średnica króćca 25 mm; H max: 80 dm </t>
  </si>
  <si>
    <t>np. Pompa Grundfos Magna 3 25-80</t>
  </si>
  <si>
    <t>22. 23</t>
  </si>
  <si>
    <t xml:space="preserve">Pompa obiegowa do instalacji grzewczych o zmiennym przepływie;; Temperatura cieczy: -10 ÷ +110°C średnica króćca 50 mm; z kołnierzem, H max: 60 dm </t>
  </si>
  <si>
    <t>np.: Pompa Grundfos Magna 3 50-60F</t>
  </si>
  <si>
    <t xml:space="preserve">Pompa obiegowa do instalacji grzewczych o zmiennym przepływie; Temperatura cieczy: -10 ÷ +110°C średnica króćca 50 mm; z kołnierzem, H max: 80 dm </t>
  </si>
  <si>
    <t>np.: Pompa Grundfos Magna 3 50-80F</t>
  </si>
  <si>
    <t xml:space="preserve">Pompa obiegowa do instalacji grzewczych o zmiennym przepływie; Temperatura cieczy: -10 ÷ +110°C średnica króćca 50 mm; z kołnierzem, H max: 100 dm </t>
  </si>
  <si>
    <t>np.: Pompa Grundfos Magna 3 50-100F</t>
  </si>
  <si>
    <t xml:space="preserve">Pompa obiegowa do instalacji grzewczych o zmiennym przepływie; Temperatura cieczy: -10 ÷ +110°C średnica króćca 65 mm; z kołnierzem, H max: 80 dm </t>
  </si>
  <si>
    <t>np.: Pompa Grundfos Magna 3 65-80F</t>
  </si>
  <si>
    <t xml:space="preserve">Pompa obiegowa do instalacji grzewczych o zmiennym przepływie; Temperatura cieczy: -10 ÷ +110°C średnica króćca 65 mm; z kołnierzem, H max: 100 dm </t>
  </si>
  <si>
    <t>np.: Pompa Grundfos Magna 3 65-100F</t>
  </si>
  <si>
    <t xml:space="preserve">Pompa obiegowa do instalacji grzewczych o zmiennym przepływie; Temperatura cieczy: -10 ÷ +110°C średnica króćca 65 mm; z kołnierzem, H max: 120 dm </t>
  </si>
  <si>
    <t>np.: Pompa Grundfos Magna 3 65-120F</t>
  </si>
  <si>
    <t xml:space="preserve">Pompa obiegowa do instalacji grzewczych o zmiennym przepływie; Temperatura cieczy: -10 ÷ +110°C średnica króćca 80 mm; z kołnierzem, H max: 100 dm </t>
  </si>
  <si>
    <t>np.: Pompa Grundfos Magna 3 80-100F</t>
  </si>
  <si>
    <t xml:space="preserve">Pompa obiegowa do instalacji grzewczych o zmiennym przepływie; Temperatura cieczy: -10 ÷ +110°C średnica króćca 80 mm; z kołnierzem, H max: 120 dm </t>
  </si>
  <si>
    <t>np.: Pompa Grundfos Magna 3 80-120F</t>
  </si>
  <si>
    <t>Pompa zatapialna do wody czystej, nieagresywnej lekko zanieczyszczonej: wysokość podnoszenia 7,5 m, kabel 5 m np Grundfos KP 250-A1-5</t>
  </si>
  <si>
    <t>Pompa zatapialna do wody czystej, nieagresywnej lekko zanieczyszczonej: wysokość podnoszenia 7,5 m, kabel 10 m np.: Grundfos KP 250-A1-10</t>
  </si>
  <si>
    <t>Pompa zatapialna do wody czystej, nieagresywnej lekko zanieczyszczonej; wysokość podnoszenia 9,0 m; kabel 5 m np.: Grundfos KP 350-A1-5</t>
  </si>
  <si>
    <t>Pompa zatapialna o wody czystej, nieagresywnej lekko zanieczyszczonej; wysokość podnoszenia 9,0 m; kabel 10 m np.: Grundfos KP 350-A1-10</t>
  </si>
  <si>
    <t xml:space="preserve">Presostat 0,2-6,0 bar </t>
  </si>
  <si>
    <t>np.: Danfoss RT200 0,2-6,0 bar</t>
  </si>
  <si>
    <t xml:space="preserve">Zawór do instalacji parowych zawór 2-drogowy, kołnierzowy PN 25 DN 20 współpracujący z siłownikiem Danfoss AMV 423 </t>
  </si>
  <si>
    <t>np.: Danfoss VFS2 PN25 DN20</t>
  </si>
  <si>
    <t xml:space="preserve">Zawór do instalacji parowych zawór 2-drogowy, kołnierzowy PN 25 DN 25 współpracujący z siłownikiem Danfoss AMV 423 </t>
  </si>
  <si>
    <t>np.: Zawór Danfoss VFS2 PN25 DN25</t>
  </si>
  <si>
    <t xml:space="preserve">Zawór do instalacji parowych zawór 2-drogowy, kołnierzowy PN 25 DN 32 współpracujący z siłownikiem Danfoss AMV 423 </t>
  </si>
  <si>
    <t>np.: Zawór Danfoss VFS2 PN25 DN32</t>
  </si>
  <si>
    <t xml:space="preserve">Zawór do instalacji parowych zawór 2-drogowy, kołnierzowy PN 25 DN 40 współpracujący z siłownikiem Danfoss AMV 423 </t>
  </si>
  <si>
    <t>np.: Zawór Danfoss VFS2 PN25 DN40</t>
  </si>
  <si>
    <t xml:space="preserve">Zawór do instalacji parowych zawór 2-drogowy, kołnierzowy PN 25 DN 50 współpracujący z siłownikiem Danfoss AMV 423 </t>
  </si>
  <si>
    <t>np.: Zawór Danfoss VFS2 PN25 DN50</t>
  </si>
  <si>
    <t xml:space="preserve">Zawór do instalacji parowych zawór 2-drogowy, kołnierzowy PN 25 DN 20 współpracujący z siłownikiem Danfoss AMV 523 </t>
  </si>
  <si>
    <t>np.: Zawór Danfoss VFS2 PN25 DN 65</t>
  </si>
  <si>
    <t xml:space="preserve">Zawór grzejnikowy dn15 </t>
  </si>
  <si>
    <t>np.: Danfoss RTD dn15</t>
  </si>
  <si>
    <t>Zawór grzejnikowy kąt. powr.1/2 rlv-s np.: DANFOSS 003l0123</t>
  </si>
  <si>
    <t xml:space="preserve">Zawór grzejnikowy powr. Kąt.1/2 </t>
  </si>
  <si>
    <t>np.: HERZ 3724-41</t>
  </si>
  <si>
    <t>Zawór wodny przelotowy prosty żeliwny ocynkowany M83 fi-80 mm</t>
  </si>
  <si>
    <t>Zbiornik buforowy 500 l do pomp ciepła np.: Biawar BU500.8A</t>
  </si>
  <si>
    <t>RAZEM:</t>
  </si>
  <si>
    <t>Załącznik nr 1A do formularza oferty</t>
  </si>
  <si>
    <t>Formularz Specyfikacji Cenowej - KONSERWACJA</t>
  </si>
  <si>
    <t>Koszt konserwacji instalacji centralnego ogrzewania, instalacji solarnych oraz wymiennikowni z hydroforniami i stacjami uzdatniania wody w obiektach Miasteczka Studenckiego</t>
  </si>
  <si>
    <t>Obiekt</t>
  </si>
  <si>
    <t>Adres obiektu</t>
  </si>
  <si>
    <t>VAT [%]</t>
  </si>
  <si>
    <t>Wartość usług za 1 miesiąc netto [PLN]</t>
  </si>
  <si>
    <t>Wartość usług za 1 miesiąc brutto [PLN]</t>
  </si>
  <si>
    <t>ilość miesięcy</t>
  </si>
  <si>
    <t>Wartość usług za 14 miesięcy netto [PLN]</t>
  </si>
  <si>
    <t>Wartość usług za 14 miesięcy brutto [PLN]</t>
  </si>
  <si>
    <t>DS1</t>
  </si>
  <si>
    <t>ul. Rostafińskiego 9</t>
  </si>
  <si>
    <t>DS2*</t>
  </si>
  <si>
    <t>ul. Rostafińskiego 11</t>
  </si>
  <si>
    <t>DS3</t>
  </si>
  <si>
    <t>ul. Tokarskiego 1</t>
  </si>
  <si>
    <t>DS4*</t>
  </si>
  <si>
    <t>ul. Rostafińskiego 10</t>
  </si>
  <si>
    <t>DS5</t>
  </si>
  <si>
    <t>ul. Rostafińskiego 8</t>
  </si>
  <si>
    <t>DS6</t>
  </si>
  <si>
    <t>ul. Rostafińskiego 6</t>
  </si>
  <si>
    <t>DS7</t>
  </si>
  <si>
    <t>ul. Rostafińskiego 4</t>
  </si>
  <si>
    <t>DS8</t>
  </si>
  <si>
    <t>ul. Rostafińskiego 2</t>
  </si>
  <si>
    <t>DS9</t>
  </si>
  <si>
    <t>ul. Budryka 9</t>
  </si>
  <si>
    <t>DS10</t>
  </si>
  <si>
    <t>ul. Budryka 7</t>
  </si>
  <si>
    <t>DS12</t>
  </si>
  <si>
    <t>ul. Budryka 3</t>
  </si>
  <si>
    <t>DS14</t>
  </si>
  <si>
    <t>ul. Budryka 2</t>
  </si>
  <si>
    <t>DS15</t>
  </si>
  <si>
    <t>ul. Tokarskiego 10</t>
  </si>
  <si>
    <t>DS16</t>
  </si>
  <si>
    <t>ul. Tokarskiego 8</t>
  </si>
  <si>
    <t>DS17</t>
  </si>
  <si>
    <t>ul. Tokarskiego 6</t>
  </si>
  <si>
    <t>DS18*</t>
  </si>
  <si>
    <t>ul. Tokarskiego 4</t>
  </si>
  <si>
    <t>DS19</t>
  </si>
  <si>
    <t>ul. Tokarskiego 2</t>
  </si>
  <si>
    <t>DS „Alfa”</t>
  </si>
  <si>
    <t>ul. Reymonta 17</t>
  </si>
  <si>
    <t>Budynek administracyjny</t>
  </si>
  <si>
    <t>ul. Reymonta 37</t>
  </si>
  <si>
    <t>ul. Rostafińskiego 7a</t>
  </si>
  <si>
    <t>RAZEM</t>
  </si>
  <si>
    <t>Budynek gospodarczy</t>
  </si>
  <si>
    <t>*- w wycenie należy uwzględnić uzupełnianie raz w miesiącu reagentów do generatorów dwutlenku chloru (kwas chlorowodorowy 9%, chloryn sodu 7,5% po 30 l)</t>
  </si>
  <si>
    <t>Kwota „Razem” brana będzie pod uwagę przy ocenie ofert.</t>
  </si>
  <si>
    <t>Miejscowość, …………………………………, dnia ……………………………………,</t>
  </si>
  <si>
    <t>Dokument należy sporządzić w postaci elektronicznej i podpisać kwalifikowanym
podpisem elektronicznym lub podpisem zaufanym lub podpisem osobistym.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</si>
</sst>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238"/>
    </font>
    <font>
      <sz val="9"/>
      <color rgb="FF000000"/>
      <name val="Verdana"/>
      <family val="2"/>
      <charset val="238"/>
    </font>
    <font>
      <b/>
      <sz val="9"/>
      <color rgb="FF000000"/>
      <name val="Verdana"/>
      <family val="2"/>
      <charset val="238"/>
    </font>
    <font>
      <sz val="7"/>
      <color rgb="FF000000"/>
      <name val="Verdana"/>
      <family val="2"/>
      <charset val="238"/>
    </font>
    <font>
      <sz val="9"/>
      <color rgb="FF00000A"/>
      <name val="Verdana"/>
      <family val="2"/>
      <charset val="238"/>
    </font>
    <font>
      <b/>
      <sz val="9"/>
      <color rgb="FF00000A"/>
      <name val="Verdana"/>
      <family val="2"/>
      <charset val="238"/>
    </font>
    <font>
      <sz val="6"/>
      <color rgb="FF000000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0" xfId="0" applyNumberFormat="1" applyFont="1" applyBorder="1" applyAlignment="1">
      <alignment vertical="center" wrapText="1"/>
    </xf>
    <xf numFmtId="4" fontId="4" fillId="0" borderId="0" xfId="0" applyNumberFormat="1" applyFont="1" applyBorder="1" applyAlignment="1">
      <alignment vertical="center" wrapText="1"/>
    </xf>
    <xf numFmtId="4" fontId="1" fillId="0" borderId="0" xfId="0" applyNumberFormat="1" applyFont="1" applyAlignment="1">
      <alignment vertical="center"/>
    </xf>
    <xf numFmtId="4" fontId="5" fillId="0" borderId="0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9" fontId="1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M42"/>
  <sheetViews>
    <sheetView tabSelected="1" view="pageBreakPreview" zoomScaleNormal="100" zoomScaleSheetLayoutView="100" workbookViewId="0">
      <selection activeCell="A18" sqref="A18"/>
    </sheetView>
  </sheetViews>
  <sheetFormatPr defaultRowHeight="15" x14ac:dyDescent="0.25"/>
  <cols>
    <col min="1" max="1" width="9.7109375" style="1" bestFit="1" customWidth="1"/>
    <col min="2" max="2" width="16" style="1" customWidth="1"/>
    <col min="3" max="3" width="21.28515625" style="1" customWidth="1"/>
    <col min="4" max="4" width="5.42578125" style="1" customWidth="1"/>
    <col min="5" max="6" width="13.7109375" style="1" customWidth="1"/>
    <col min="7" max="7" width="11" style="2" customWidth="1"/>
    <col min="8" max="8" width="13.7109375" style="26" customWidth="1"/>
    <col min="9" max="9" width="13.7109375" style="22" customWidth="1"/>
    <col min="10" max="1027" width="8.5703125" style="2"/>
  </cols>
  <sheetData>
    <row r="1" spans="1:1027" s="10" customFormat="1" x14ac:dyDescent="0.25">
      <c r="B1" s="11"/>
      <c r="G1" s="10" t="s">
        <v>139</v>
      </c>
      <c r="H1" s="27"/>
      <c r="I1" s="28"/>
      <c r="AMM1" s="2"/>
    </row>
    <row r="2" spans="1:1027" s="10" customFormat="1" ht="11.25" customHeight="1" x14ac:dyDescent="0.25">
      <c r="A2" s="35" t="s">
        <v>140</v>
      </c>
      <c r="B2" s="35"/>
      <c r="C2" s="35"/>
      <c r="D2" s="35"/>
      <c r="E2" s="35"/>
      <c r="F2" s="35"/>
      <c r="G2" s="35"/>
      <c r="H2" s="35"/>
      <c r="I2" s="35"/>
      <c r="AMM2" s="2"/>
    </row>
    <row r="3" spans="1:1027" s="10" customFormat="1" ht="36.75" customHeight="1" x14ac:dyDescent="0.25">
      <c r="A3" s="35" t="s">
        <v>141</v>
      </c>
      <c r="B3" s="35"/>
      <c r="C3" s="35"/>
      <c r="D3" s="35"/>
      <c r="E3" s="35"/>
      <c r="F3" s="35"/>
      <c r="G3" s="35"/>
      <c r="H3" s="35"/>
      <c r="I3" s="35"/>
      <c r="AMM3" s="2"/>
    </row>
    <row r="4" spans="1:1027" s="10" customFormat="1" x14ac:dyDescent="0.25">
      <c r="A4" s="1"/>
      <c r="B4" s="1"/>
      <c r="C4" s="1"/>
      <c r="D4" s="1"/>
      <c r="E4" s="1"/>
      <c r="F4" s="1"/>
      <c r="G4" s="2"/>
      <c r="H4" s="26"/>
      <c r="I4" s="2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</row>
    <row r="5" spans="1:1027" s="10" customFormat="1" ht="108" customHeight="1" x14ac:dyDescent="0.25">
      <c r="A5" s="4" t="s">
        <v>0</v>
      </c>
      <c r="B5" s="4" t="s">
        <v>142</v>
      </c>
      <c r="C5" s="4" t="s">
        <v>143</v>
      </c>
      <c r="D5" s="4" t="s">
        <v>144</v>
      </c>
      <c r="E5" s="4" t="s">
        <v>145</v>
      </c>
      <c r="F5" s="4" t="s">
        <v>146</v>
      </c>
      <c r="G5" s="4" t="s">
        <v>147</v>
      </c>
      <c r="H5" s="19" t="s">
        <v>148</v>
      </c>
      <c r="I5" s="19" t="s">
        <v>149</v>
      </c>
      <c r="AMM5" s="2"/>
    </row>
    <row r="6" spans="1:1027" s="10" customFormat="1" x14ac:dyDescent="0.25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AMM6" s="2"/>
    </row>
    <row r="7" spans="1:1027" s="10" customFormat="1" ht="30" customHeight="1" x14ac:dyDescent="0.25">
      <c r="A7" s="6">
        <v>1</v>
      </c>
      <c r="B7" s="6" t="s">
        <v>150</v>
      </c>
      <c r="C7" s="6" t="s">
        <v>151</v>
      </c>
      <c r="D7" s="29">
        <v>0.08</v>
      </c>
      <c r="E7" s="6"/>
      <c r="F7" s="6" t="str">
        <f>IF(E7="","",E7*(1+D7))</f>
        <v/>
      </c>
      <c r="G7" s="6">
        <v>14</v>
      </c>
      <c r="H7" s="24" t="str">
        <f>IF($E7="","",E7*$G7)</f>
        <v/>
      </c>
      <c r="I7" s="24" t="str">
        <f>IF($E7="","",F7*$G7)</f>
        <v/>
      </c>
      <c r="AMM7" s="2"/>
    </row>
    <row r="8" spans="1:1027" s="10" customFormat="1" ht="30" customHeight="1" x14ac:dyDescent="0.25">
      <c r="A8" s="6">
        <v>2</v>
      </c>
      <c r="B8" s="6" t="s">
        <v>152</v>
      </c>
      <c r="C8" s="6" t="s">
        <v>153</v>
      </c>
      <c r="D8" s="29">
        <v>0.08</v>
      </c>
      <c r="E8" s="6"/>
      <c r="F8" s="6" t="str">
        <f>IF(E8="","",E8*(1+D8))</f>
        <v/>
      </c>
      <c r="G8" s="6">
        <v>14</v>
      </c>
      <c r="H8" s="24" t="str">
        <f>IF($E8="","",E8*$G8)</f>
        <v/>
      </c>
      <c r="I8" s="24" t="str">
        <f>IF($E8="","",F8*$G8)</f>
        <v/>
      </c>
      <c r="AMM8" s="2"/>
    </row>
    <row r="9" spans="1:1027" s="10" customFormat="1" ht="30" customHeight="1" x14ac:dyDescent="0.25">
      <c r="A9" s="6">
        <v>3</v>
      </c>
      <c r="B9" s="6" t="s">
        <v>154</v>
      </c>
      <c r="C9" s="6" t="s">
        <v>155</v>
      </c>
      <c r="D9" s="29">
        <v>0.08</v>
      </c>
      <c r="E9" s="6"/>
      <c r="F9" s="6" t="str">
        <f t="shared" ref="F9:F26" si="0">IF(E9="","",E9*(1+D9))</f>
        <v/>
      </c>
      <c r="G9" s="6">
        <v>14</v>
      </c>
      <c r="H9" s="24" t="str">
        <f t="shared" ref="H9:H26" si="1">IF($E9="","",E9*$G9)</f>
        <v/>
      </c>
      <c r="I9" s="24" t="str">
        <f t="shared" ref="I9:I26" si="2">IF($E9="","",F9*$G9)</f>
        <v/>
      </c>
      <c r="AMM9" s="2"/>
    </row>
    <row r="10" spans="1:1027" s="10" customFormat="1" ht="30" customHeight="1" x14ac:dyDescent="0.25">
      <c r="A10" s="6">
        <v>4</v>
      </c>
      <c r="B10" s="6" t="s">
        <v>156</v>
      </c>
      <c r="C10" s="6" t="s">
        <v>157</v>
      </c>
      <c r="D10" s="29">
        <v>0.08</v>
      </c>
      <c r="E10" s="6"/>
      <c r="F10" s="6" t="str">
        <f t="shared" si="0"/>
        <v/>
      </c>
      <c r="G10" s="6">
        <v>14</v>
      </c>
      <c r="H10" s="24" t="str">
        <f t="shared" si="1"/>
        <v/>
      </c>
      <c r="I10" s="24" t="str">
        <f t="shared" si="2"/>
        <v/>
      </c>
      <c r="AMM10" s="2"/>
    </row>
    <row r="11" spans="1:1027" s="10" customFormat="1" ht="30" customHeight="1" x14ac:dyDescent="0.25">
      <c r="A11" s="6">
        <v>5</v>
      </c>
      <c r="B11" s="6" t="s">
        <v>158</v>
      </c>
      <c r="C11" s="6" t="s">
        <v>159</v>
      </c>
      <c r="D11" s="29">
        <v>0.08</v>
      </c>
      <c r="E11" s="6"/>
      <c r="F11" s="6" t="str">
        <f t="shared" si="0"/>
        <v/>
      </c>
      <c r="G11" s="6">
        <v>14</v>
      </c>
      <c r="H11" s="24" t="str">
        <f t="shared" si="1"/>
        <v/>
      </c>
      <c r="I11" s="24" t="str">
        <f t="shared" si="2"/>
        <v/>
      </c>
      <c r="AMM11" s="2"/>
    </row>
    <row r="12" spans="1:1027" s="10" customFormat="1" ht="30" customHeight="1" x14ac:dyDescent="0.25">
      <c r="A12" s="6">
        <v>6</v>
      </c>
      <c r="B12" s="6" t="s">
        <v>160</v>
      </c>
      <c r="C12" s="6" t="s">
        <v>161</v>
      </c>
      <c r="D12" s="29">
        <v>0.08</v>
      </c>
      <c r="E12" s="6"/>
      <c r="F12" s="6" t="str">
        <f t="shared" si="0"/>
        <v/>
      </c>
      <c r="G12" s="6">
        <v>14</v>
      </c>
      <c r="H12" s="24" t="str">
        <f t="shared" si="1"/>
        <v/>
      </c>
      <c r="I12" s="24" t="str">
        <f t="shared" si="2"/>
        <v/>
      </c>
      <c r="AMM12" s="2"/>
    </row>
    <row r="13" spans="1:1027" s="10" customFormat="1" ht="30" customHeight="1" x14ac:dyDescent="0.25">
      <c r="A13" s="6">
        <v>7</v>
      </c>
      <c r="B13" s="6" t="s">
        <v>162</v>
      </c>
      <c r="C13" s="6" t="s">
        <v>163</v>
      </c>
      <c r="D13" s="29">
        <v>0.08</v>
      </c>
      <c r="E13" s="6"/>
      <c r="F13" s="6" t="str">
        <f t="shared" si="0"/>
        <v/>
      </c>
      <c r="G13" s="6">
        <v>14</v>
      </c>
      <c r="H13" s="24" t="str">
        <f t="shared" si="1"/>
        <v/>
      </c>
      <c r="I13" s="24" t="str">
        <f t="shared" si="2"/>
        <v/>
      </c>
      <c r="AMM13" s="2"/>
    </row>
    <row r="14" spans="1:1027" s="10" customFormat="1" ht="30" customHeight="1" x14ac:dyDescent="0.25">
      <c r="A14" s="6">
        <v>8</v>
      </c>
      <c r="B14" s="6" t="s">
        <v>164</v>
      </c>
      <c r="C14" s="6" t="s">
        <v>165</v>
      </c>
      <c r="D14" s="29">
        <v>0.08</v>
      </c>
      <c r="E14" s="6"/>
      <c r="F14" s="6" t="str">
        <f t="shared" si="0"/>
        <v/>
      </c>
      <c r="G14" s="6">
        <v>14</v>
      </c>
      <c r="H14" s="24" t="str">
        <f t="shared" si="1"/>
        <v/>
      </c>
      <c r="I14" s="24" t="str">
        <f t="shared" si="2"/>
        <v/>
      </c>
      <c r="AMM14" s="2"/>
    </row>
    <row r="15" spans="1:1027" s="10" customFormat="1" ht="30" customHeight="1" x14ac:dyDescent="0.25">
      <c r="A15" s="6">
        <v>9</v>
      </c>
      <c r="B15" s="6" t="s">
        <v>166</v>
      </c>
      <c r="C15" s="6" t="s">
        <v>167</v>
      </c>
      <c r="D15" s="29">
        <v>0.08</v>
      </c>
      <c r="E15" s="6"/>
      <c r="F15" s="6" t="str">
        <f t="shared" si="0"/>
        <v/>
      </c>
      <c r="G15" s="6">
        <v>14</v>
      </c>
      <c r="H15" s="24" t="str">
        <f t="shared" si="1"/>
        <v/>
      </c>
      <c r="I15" s="24" t="str">
        <f t="shared" si="2"/>
        <v/>
      </c>
      <c r="AMM15" s="2"/>
    </row>
    <row r="16" spans="1:1027" s="10" customFormat="1" ht="30" customHeight="1" x14ac:dyDescent="0.25">
      <c r="A16" s="6">
        <v>10</v>
      </c>
      <c r="B16" s="6" t="s">
        <v>168</v>
      </c>
      <c r="C16" s="6" t="s">
        <v>169</v>
      </c>
      <c r="D16" s="29">
        <v>0.08</v>
      </c>
      <c r="E16" s="6"/>
      <c r="F16" s="6" t="str">
        <f t="shared" si="0"/>
        <v/>
      </c>
      <c r="G16" s="6">
        <v>14</v>
      </c>
      <c r="H16" s="24" t="str">
        <f t="shared" si="1"/>
        <v/>
      </c>
      <c r="I16" s="24" t="str">
        <f t="shared" si="2"/>
        <v/>
      </c>
      <c r="AMM16" s="2"/>
    </row>
    <row r="17" spans="1:9 1027:1027" s="10" customFormat="1" ht="30" customHeight="1" x14ac:dyDescent="0.25">
      <c r="A17" s="6">
        <v>12</v>
      </c>
      <c r="B17" s="6" t="s">
        <v>170</v>
      </c>
      <c r="C17" s="6" t="s">
        <v>171</v>
      </c>
      <c r="D17" s="29">
        <v>0.08</v>
      </c>
      <c r="E17" s="6"/>
      <c r="F17" s="6" t="str">
        <f t="shared" si="0"/>
        <v/>
      </c>
      <c r="G17" s="6">
        <v>14</v>
      </c>
      <c r="H17" s="24" t="str">
        <f t="shared" si="1"/>
        <v/>
      </c>
      <c r="I17" s="24" t="str">
        <f t="shared" si="2"/>
        <v/>
      </c>
      <c r="AMM17" s="2"/>
    </row>
    <row r="18" spans="1:9 1027:1027" s="10" customFormat="1" ht="30" customHeight="1" x14ac:dyDescent="0.25">
      <c r="A18" s="6">
        <v>14</v>
      </c>
      <c r="B18" s="6" t="s">
        <v>172</v>
      </c>
      <c r="C18" s="6" t="s">
        <v>173</v>
      </c>
      <c r="D18" s="29">
        <v>0.08</v>
      </c>
      <c r="E18" s="6"/>
      <c r="F18" s="6" t="str">
        <f t="shared" si="0"/>
        <v/>
      </c>
      <c r="G18" s="6">
        <v>14</v>
      </c>
      <c r="H18" s="24" t="str">
        <f t="shared" si="1"/>
        <v/>
      </c>
      <c r="I18" s="24" t="str">
        <f t="shared" si="2"/>
        <v/>
      </c>
      <c r="AMM18" s="2"/>
    </row>
    <row r="19" spans="1:9 1027:1027" s="10" customFormat="1" ht="30" customHeight="1" x14ac:dyDescent="0.25">
      <c r="A19" s="6">
        <v>15</v>
      </c>
      <c r="B19" s="6" t="s">
        <v>174</v>
      </c>
      <c r="C19" s="6" t="s">
        <v>175</v>
      </c>
      <c r="D19" s="29">
        <v>0.08</v>
      </c>
      <c r="E19" s="6"/>
      <c r="F19" s="6" t="str">
        <f t="shared" si="0"/>
        <v/>
      </c>
      <c r="G19" s="6">
        <v>14</v>
      </c>
      <c r="H19" s="24" t="str">
        <f t="shared" si="1"/>
        <v/>
      </c>
      <c r="I19" s="24" t="str">
        <f t="shared" si="2"/>
        <v/>
      </c>
      <c r="AMM19" s="2"/>
    </row>
    <row r="20" spans="1:9 1027:1027" s="10" customFormat="1" ht="30" customHeight="1" x14ac:dyDescent="0.25">
      <c r="A20" s="6">
        <v>16</v>
      </c>
      <c r="B20" s="6" t="s">
        <v>176</v>
      </c>
      <c r="C20" s="6" t="s">
        <v>177</v>
      </c>
      <c r="D20" s="29">
        <v>0.08</v>
      </c>
      <c r="E20" s="6"/>
      <c r="F20" s="6" t="str">
        <f t="shared" si="0"/>
        <v/>
      </c>
      <c r="G20" s="6">
        <v>14</v>
      </c>
      <c r="H20" s="24" t="str">
        <f t="shared" si="1"/>
        <v/>
      </c>
      <c r="I20" s="24" t="str">
        <f t="shared" si="2"/>
        <v/>
      </c>
      <c r="AMM20" s="2"/>
    </row>
    <row r="21" spans="1:9 1027:1027" s="10" customFormat="1" ht="30" customHeight="1" x14ac:dyDescent="0.25">
      <c r="A21" s="6">
        <v>17</v>
      </c>
      <c r="B21" s="6" t="s">
        <v>178</v>
      </c>
      <c r="C21" s="6" t="s">
        <v>179</v>
      </c>
      <c r="D21" s="29">
        <v>0.08</v>
      </c>
      <c r="E21" s="6"/>
      <c r="F21" s="6" t="str">
        <f t="shared" si="0"/>
        <v/>
      </c>
      <c r="G21" s="6">
        <v>14</v>
      </c>
      <c r="H21" s="24" t="str">
        <f t="shared" si="1"/>
        <v/>
      </c>
      <c r="I21" s="24" t="str">
        <f t="shared" si="2"/>
        <v/>
      </c>
      <c r="AMM21" s="2"/>
    </row>
    <row r="22" spans="1:9 1027:1027" s="10" customFormat="1" ht="30" customHeight="1" x14ac:dyDescent="0.25">
      <c r="A22" s="6">
        <v>18</v>
      </c>
      <c r="B22" s="6" t="s">
        <v>180</v>
      </c>
      <c r="C22" s="6" t="s">
        <v>181</v>
      </c>
      <c r="D22" s="29">
        <v>0.08</v>
      </c>
      <c r="E22" s="6"/>
      <c r="F22" s="6" t="str">
        <f t="shared" si="0"/>
        <v/>
      </c>
      <c r="G22" s="6">
        <v>14</v>
      </c>
      <c r="H22" s="24" t="str">
        <f t="shared" si="1"/>
        <v/>
      </c>
      <c r="I22" s="24" t="str">
        <f t="shared" si="2"/>
        <v/>
      </c>
      <c r="AMM22" s="2"/>
    </row>
    <row r="23" spans="1:9 1027:1027" s="10" customFormat="1" ht="30" customHeight="1" x14ac:dyDescent="0.25">
      <c r="A23" s="6">
        <v>19</v>
      </c>
      <c r="B23" s="6" t="s">
        <v>182</v>
      </c>
      <c r="C23" s="6" t="s">
        <v>183</v>
      </c>
      <c r="D23" s="29">
        <v>0.08</v>
      </c>
      <c r="E23" s="6"/>
      <c r="F23" s="6" t="str">
        <f t="shared" si="0"/>
        <v/>
      </c>
      <c r="G23" s="6">
        <v>14</v>
      </c>
      <c r="H23" s="24" t="str">
        <f t="shared" si="1"/>
        <v/>
      </c>
      <c r="I23" s="24" t="str">
        <f t="shared" si="2"/>
        <v/>
      </c>
      <c r="AMM23" s="2"/>
    </row>
    <row r="24" spans="1:9 1027:1027" s="10" customFormat="1" ht="30" customHeight="1" x14ac:dyDescent="0.25">
      <c r="A24" s="6">
        <v>20</v>
      </c>
      <c r="B24" s="6" t="s">
        <v>184</v>
      </c>
      <c r="C24" s="6" t="s">
        <v>185</v>
      </c>
      <c r="D24" s="29">
        <v>0.08</v>
      </c>
      <c r="E24" s="6"/>
      <c r="F24" s="6" t="str">
        <f t="shared" si="0"/>
        <v/>
      </c>
      <c r="G24" s="6">
        <v>14</v>
      </c>
      <c r="H24" s="24" t="str">
        <f t="shared" si="1"/>
        <v/>
      </c>
      <c r="I24" s="24" t="str">
        <f t="shared" si="2"/>
        <v/>
      </c>
      <c r="AMM24" s="2"/>
    </row>
    <row r="25" spans="1:9 1027:1027" s="10" customFormat="1" ht="30" customHeight="1" x14ac:dyDescent="0.25">
      <c r="A25" s="6">
        <v>21</v>
      </c>
      <c r="B25" s="6" t="s">
        <v>190</v>
      </c>
      <c r="C25" s="6" t="s">
        <v>187</v>
      </c>
      <c r="D25" s="29">
        <v>0.23</v>
      </c>
      <c r="E25" s="6"/>
      <c r="F25" s="6" t="str">
        <f t="shared" si="0"/>
        <v/>
      </c>
      <c r="G25" s="6">
        <v>14</v>
      </c>
      <c r="H25" s="24" t="str">
        <f t="shared" si="1"/>
        <v/>
      </c>
      <c r="I25" s="24" t="str">
        <f t="shared" si="2"/>
        <v/>
      </c>
      <c r="AMM25" s="2"/>
    </row>
    <row r="26" spans="1:9 1027:1027" s="10" customFormat="1" ht="30" customHeight="1" x14ac:dyDescent="0.25">
      <c r="A26" s="6">
        <v>22</v>
      </c>
      <c r="B26" s="6" t="s">
        <v>186</v>
      </c>
      <c r="C26" s="6" t="s">
        <v>188</v>
      </c>
      <c r="D26" s="29">
        <v>0.23</v>
      </c>
      <c r="E26" s="6"/>
      <c r="F26" s="6" t="str">
        <f t="shared" si="0"/>
        <v/>
      </c>
      <c r="G26" s="6">
        <v>14</v>
      </c>
      <c r="H26" s="24" t="str">
        <f t="shared" si="1"/>
        <v/>
      </c>
      <c r="I26" s="24" t="str">
        <f t="shared" si="2"/>
        <v/>
      </c>
      <c r="AMM26" s="2"/>
    </row>
    <row r="27" spans="1:9 1027:1027" s="9" customFormat="1" ht="30" customHeight="1" x14ac:dyDescent="0.25">
      <c r="A27" s="36" t="s">
        <v>189</v>
      </c>
      <c r="B27" s="36"/>
      <c r="C27" s="36"/>
      <c r="D27" s="36"/>
      <c r="E27" s="30" t="str">
        <f>IF(SUM(E7:E26)=0,"",SUM(E7:E26))</f>
        <v/>
      </c>
      <c r="F27" s="30" t="str">
        <f>IF(SUM(F7:F26)=0,"",SUM(F7:F26))</f>
        <v/>
      </c>
      <c r="G27" s="30"/>
      <c r="H27" s="30" t="str">
        <f>IF(SUM(H7:H26)=0,"",SUM(H7:H26))</f>
        <v/>
      </c>
      <c r="I27" s="30" t="str">
        <f>IF(SUM(I7:I26)=0,"",SUM(I7:I26))</f>
        <v/>
      </c>
    </row>
    <row r="28" spans="1:9 1027:1027" s="9" customFormat="1" ht="30" customHeight="1" x14ac:dyDescent="0.25">
      <c r="A28" s="17"/>
      <c r="B28" s="17"/>
      <c r="C28" s="17"/>
      <c r="D28" s="17"/>
      <c r="E28" s="17"/>
      <c r="F28" s="17"/>
      <c r="G28" s="17"/>
      <c r="H28" s="23"/>
      <c r="I28" s="20"/>
    </row>
    <row r="29" spans="1:9 1027:1027" x14ac:dyDescent="0.25">
      <c r="A29" s="7"/>
      <c r="B29" s="17" t="s">
        <v>39</v>
      </c>
      <c r="C29" s="3"/>
      <c r="D29" s="3"/>
      <c r="E29" s="16"/>
      <c r="F29" s="16"/>
      <c r="G29" s="8"/>
      <c r="H29" s="25"/>
      <c r="I29" s="21"/>
    </row>
    <row r="30" spans="1:9 1027:1027" ht="11.25" customHeight="1" x14ac:dyDescent="0.25">
      <c r="A30" s="18" t="s">
        <v>40</v>
      </c>
      <c r="B30" s="34" t="s">
        <v>41</v>
      </c>
      <c r="C30" s="34"/>
      <c r="D30" s="34"/>
      <c r="E30" s="34"/>
      <c r="F30" s="34"/>
      <c r="G30" s="34"/>
      <c r="H30" s="34"/>
      <c r="I30" s="34"/>
    </row>
    <row r="31" spans="1:9 1027:1027" ht="30.75" customHeight="1" x14ac:dyDescent="0.25">
      <c r="A31" s="18" t="s">
        <v>42</v>
      </c>
      <c r="B31" s="34" t="s">
        <v>191</v>
      </c>
      <c r="C31" s="34"/>
      <c r="D31" s="34"/>
      <c r="E31" s="34"/>
      <c r="F31" s="34"/>
      <c r="G31" s="34"/>
      <c r="H31" s="34"/>
      <c r="I31" s="34"/>
    </row>
    <row r="32" spans="1:9 1027:1027" ht="11.25" customHeight="1" x14ac:dyDescent="0.25">
      <c r="A32" s="18" t="s">
        <v>43</v>
      </c>
      <c r="B32" s="34" t="s">
        <v>192</v>
      </c>
      <c r="C32" s="34"/>
      <c r="D32" s="34"/>
      <c r="E32" s="34"/>
      <c r="F32" s="34"/>
      <c r="G32" s="34"/>
      <c r="H32" s="34"/>
      <c r="I32" s="34"/>
    </row>
    <row r="33" spans="1:9" ht="29.25" customHeight="1" x14ac:dyDescent="0.25">
      <c r="A33" s="18" t="s">
        <v>44</v>
      </c>
      <c r="B33" s="34" t="s">
        <v>45</v>
      </c>
      <c r="C33" s="34"/>
      <c r="D33" s="34"/>
      <c r="E33" s="34"/>
      <c r="F33" s="34"/>
      <c r="G33" s="34"/>
      <c r="H33" s="34"/>
      <c r="I33" s="34"/>
    </row>
    <row r="41" spans="1:9" x14ac:dyDescent="0.25">
      <c r="A41" s="31" t="s">
        <v>193</v>
      </c>
      <c r="F41"/>
    </row>
    <row r="42" spans="1:9" x14ac:dyDescent="0.25">
      <c r="F42" s="32" t="s">
        <v>194</v>
      </c>
      <c r="G42" s="33"/>
      <c r="H42" s="33"/>
      <c r="I42" s="33"/>
    </row>
  </sheetData>
  <mergeCells count="8">
    <mergeCell ref="F42:I42"/>
    <mergeCell ref="B32:I32"/>
    <mergeCell ref="B33:I33"/>
    <mergeCell ref="A2:I2"/>
    <mergeCell ref="A3:I3"/>
    <mergeCell ref="B30:I30"/>
    <mergeCell ref="B31:I31"/>
    <mergeCell ref="A27:D27"/>
  </mergeCells>
  <pageMargins left="0.7" right="0.7" top="0.75" bottom="0.75" header="0.51180555555555496" footer="0.51180555555555496"/>
  <pageSetup paperSize="9" firstPageNumber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118"/>
  <sheetViews>
    <sheetView topLeftCell="A86" zoomScaleNormal="100" workbookViewId="0">
      <selection activeCell="K12" sqref="K12"/>
    </sheetView>
  </sheetViews>
  <sheetFormatPr defaultRowHeight="15" x14ac:dyDescent="0.25"/>
  <cols>
    <col min="1" max="2" width="8.5703125" style="10"/>
    <col min="3" max="3" width="42.85546875" style="10"/>
    <col min="4" max="8" width="8.5703125" style="11"/>
    <col min="9" max="10" width="8.5703125" style="10"/>
    <col min="11" max="11" width="67.140625" style="10"/>
    <col min="12" max="1025" width="8.5703125" style="10"/>
  </cols>
  <sheetData>
    <row r="1" spans="2:13" x14ac:dyDescent="0.25">
      <c r="B1"/>
      <c r="C1"/>
      <c r="D1"/>
      <c r="E1"/>
      <c r="F1"/>
      <c r="G1"/>
      <c r="H1"/>
      <c r="J1"/>
      <c r="K1"/>
      <c r="L1"/>
      <c r="M1"/>
    </row>
    <row r="2" spans="2:13" x14ac:dyDescent="0.25">
      <c r="B2"/>
      <c r="C2"/>
      <c r="D2"/>
      <c r="E2"/>
      <c r="F2"/>
      <c r="G2"/>
      <c r="H2"/>
      <c r="J2"/>
      <c r="K2"/>
      <c r="L2"/>
      <c r="M2"/>
    </row>
    <row r="3" spans="2:13" x14ac:dyDescent="0.25">
      <c r="B3"/>
      <c r="C3"/>
      <c r="D3"/>
      <c r="E3"/>
      <c r="F3"/>
      <c r="G3"/>
      <c r="H3"/>
      <c r="J3"/>
      <c r="K3"/>
      <c r="L3"/>
      <c r="M3"/>
    </row>
    <row r="4" spans="2:13" x14ac:dyDescent="0.25">
      <c r="B4"/>
      <c r="C4"/>
      <c r="D4"/>
      <c r="E4"/>
      <c r="F4"/>
      <c r="G4"/>
      <c r="H4"/>
      <c r="J4"/>
      <c r="K4"/>
      <c r="L4"/>
      <c r="M4"/>
    </row>
    <row r="5" spans="2:13" x14ac:dyDescent="0.25">
      <c r="B5"/>
      <c r="C5"/>
      <c r="D5"/>
      <c r="E5"/>
      <c r="F5"/>
      <c r="G5"/>
      <c r="H5"/>
      <c r="J5"/>
      <c r="K5"/>
      <c r="L5"/>
      <c r="M5"/>
    </row>
    <row r="6" spans="2:13" x14ac:dyDescent="0.25">
      <c r="B6"/>
      <c r="C6"/>
      <c r="D6"/>
      <c r="E6"/>
      <c r="F6"/>
      <c r="G6"/>
      <c r="H6"/>
      <c r="J6"/>
      <c r="K6"/>
      <c r="L6"/>
      <c r="M6"/>
    </row>
    <row r="7" spans="2:13" x14ac:dyDescent="0.25">
      <c r="B7"/>
      <c r="C7"/>
      <c r="D7"/>
      <c r="E7"/>
      <c r="F7"/>
      <c r="G7"/>
      <c r="H7"/>
      <c r="J7"/>
      <c r="K7"/>
      <c r="L7"/>
      <c r="M7"/>
    </row>
    <row r="8" spans="2:13" x14ac:dyDescent="0.25">
      <c r="B8"/>
      <c r="C8"/>
      <c r="D8"/>
      <c r="E8"/>
      <c r="F8"/>
      <c r="G8"/>
      <c r="H8"/>
      <c r="J8"/>
      <c r="K8"/>
      <c r="L8"/>
      <c r="M8"/>
    </row>
    <row r="9" spans="2:13" x14ac:dyDescent="0.25">
      <c r="B9"/>
      <c r="C9"/>
      <c r="D9"/>
      <c r="E9"/>
      <c r="F9"/>
      <c r="G9"/>
      <c r="H9"/>
      <c r="J9"/>
      <c r="K9"/>
      <c r="L9"/>
      <c r="M9"/>
    </row>
    <row r="10" spans="2:13" x14ac:dyDescent="0.25">
      <c r="B10" s="12" t="s">
        <v>0</v>
      </c>
      <c r="C10" s="12" t="s">
        <v>1</v>
      </c>
      <c r="D10" s="13" t="s">
        <v>2</v>
      </c>
      <c r="E10" s="13" t="s">
        <v>3</v>
      </c>
      <c r="F10" s="13" t="s">
        <v>46</v>
      </c>
      <c r="G10" s="13" t="s">
        <v>4</v>
      </c>
      <c r="H10" s="13" t="s">
        <v>5</v>
      </c>
      <c r="J10"/>
      <c r="K10"/>
      <c r="L10"/>
      <c r="M10"/>
    </row>
    <row r="11" spans="2:13" x14ac:dyDescent="0.25">
      <c r="B11" s="12">
        <v>1</v>
      </c>
      <c r="C11" s="12">
        <v>2</v>
      </c>
      <c r="D11" s="13">
        <v>3</v>
      </c>
      <c r="E11" s="13">
        <v>4</v>
      </c>
      <c r="F11" s="13">
        <v>5</v>
      </c>
      <c r="G11" s="13">
        <v>6</v>
      </c>
      <c r="H11" s="13">
        <v>7</v>
      </c>
      <c r="J11"/>
      <c r="K11" s="14" t="s">
        <v>47</v>
      </c>
      <c r="L11" s="14" t="s">
        <v>47</v>
      </c>
      <c r="M11" s="14" t="s">
        <v>47</v>
      </c>
    </row>
    <row r="12" spans="2:13" x14ac:dyDescent="0.25">
      <c r="B12" s="12">
        <v>1</v>
      </c>
      <c r="C12" s="12" t="s">
        <v>6</v>
      </c>
      <c r="D12" s="13" t="s">
        <v>7</v>
      </c>
      <c r="E12" s="13">
        <v>100</v>
      </c>
      <c r="F12" s="13"/>
      <c r="G12" s="13"/>
      <c r="H12" s="13"/>
      <c r="J12" s="10">
        <v>1</v>
      </c>
      <c r="K12" s="10" t="str">
        <f t="shared" ref="K12:K22" si="0">C12</f>
        <v>Glikol etylenowy koncentrat</v>
      </c>
      <c r="L12" s="10" t="str">
        <f t="shared" ref="L12:L22" si="1">D12</f>
        <v>kg</v>
      </c>
      <c r="M12" s="10">
        <f t="shared" ref="M12:M22" si="2">E12</f>
        <v>100</v>
      </c>
    </row>
    <row r="13" spans="2:13" x14ac:dyDescent="0.25">
      <c r="B13" s="12" t="s">
        <v>48</v>
      </c>
      <c r="C13" s="12" t="s">
        <v>8</v>
      </c>
      <c r="D13" s="13" t="s">
        <v>7</v>
      </c>
      <c r="E13" s="13">
        <v>100</v>
      </c>
      <c r="F13" s="13"/>
      <c r="G13" s="13"/>
      <c r="H13" s="13"/>
      <c r="J13" s="10">
        <v>2</v>
      </c>
      <c r="K13" s="10" t="str">
        <f t="shared" si="0"/>
        <v>Glikol propylenowy koncentrat</v>
      </c>
      <c r="L13" s="10" t="str">
        <f t="shared" si="1"/>
        <v>kg</v>
      </c>
      <c r="M13" s="10">
        <f t="shared" si="2"/>
        <v>100</v>
      </c>
    </row>
    <row r="14" spans="2:13" x14ac:dyDescent="0.25">
      <c r="B14" s="12" t="s">
        <v>49</v>
      </c>
      <c r="C14" s="12" t="s">
        <v>9</v>
      </c>
      <c r="D14" s="13" t="s">
        <v>10</v>
      </c>
      <c r="E14" s="13">
        <v>100</v>
      </c>
      <c r="F14" s="13"/>
      <c r="G14" s="13"/>
      <c r="H14" s="13"/>
      <c r="J14" s="10">
        <v>3</v>
      </c>
      <c r="K14" s="10" t="str">
        <f t="shared" si="0"/>
        <v>Głowica termostatyczna np. Danfoss</v>
      </c>
      <c r="L14" s="10" t="str">
        <f t="shared" si="1"/>
        <v>szt</v>
      </c>
      <c r="M14" s="10">
        <f t="shared" si="2"/>
        <v>100</v>
      </c>
    </row>
    <row r="15" spans="2:13" x14ac:dyDescent="0.25">
      <c r="B15" s="12" t="s">
        <v>50</v>
      </c>
      <c r="C15" s="12" t="s">
        <v>51</v>
      </c>
      <c r="D15" s="13" t="s">
        <v>11</v>
      </c>
      <c r="E15" s="13">
        <v>30</v>
      </c>
      <c r="F15" s="13"/>
      <c r="G15" s="13"/>
      <c r="H15" s="13"/>
      <c r="J15" s="10">
        <v>4</v>
      </c>
      <c r="K15" s="10" t="str">
        <f t="shared" si="0"/>
        <v>Kształtki PP FI•20-mm</v>
      </c>
      <c r="L15" s="10" t="str">
        <f t="shared" si="1"/>
        <v xml:space="preserve">szt </v>
      </c>
      <c r="M15" s="10">
        <f t="shared" si="2"/>
        <v>30</v>
      </c>
    </row>
    <row r="16" spans="2:13" x14ac:dyDescent="0.25">
      <c r="B16" s="12" t="s">
        <v>52</v>
      </c>
      <c r="C16" s="12" t="s">
        <v>53</v>
      </c>
      <c r="D16" s="13" t="s">
        <v>11</v>
      </c>
      <c r="E16" s="13">
        <v>20</v>
      </c>
      <c r="F16" s="13"/>
      <c r="G16" s="13"/>
      <c r="H16" s="13"/>
      <c r="J16" s="10">
        <v>5</v>
      </c>
      <c r="K16" s="10" t="str">
        <f t="shared" si="0"/>
        <v>Kształtki PP FI-32- mm</v>
      </c>
      <c r="L16" s="10" t="str">
        <f t="shared" si="1"/>
        <v xml:space="preserve">szt </v>
      </c>
      <c r="M16" s="10">
        <f t="shared" si="2"/>
        <v>20</v>
      </c>
    </row>
    <row r="17" spans="2:13" x14ac:dyDescent="0.25">
      <c r="B17" s="12" t="s">
        <v>54</v>
      </c>
      <c r="C17" s="12" t="s">
        <v>55</v>
      </c>
      <c r="D17" s="13" t="s">
        <v>11</v>
      </c>
      <c r="E17" s="13">
        <v>20</v>
      </c>
      <c r="F17" s="13"/>
      <c r="G17" s="13"/>
      <c r="H17" s="13"/>
      <c r="J17" s="10">
        <v>6</v>
      </c>
      <c r="K17" s="10" t="str">
        <f t="shared" si="0"/>
        <v>Kształtki PP FI-40 mm</v>
      </c>
      <c r="L17" s="10" t="str">
        <f t="shared" si="1"/>
        <v xml:space="preserve">szt </v>
      </c>
      <c r="M17" s="10">
        <f t="shared" si="2"/>
        <v>20</v>
      </c>
    </row>
    <row r="18" spans="2:13" x14ac:dyDescent="0.25">
      <c r="B18" s="12" t="s">
        <v>56</v>
      </c>
      <c r="C18" s="12" t="s">
        <v>57</v>
      </c>
      <c r="D18" s="13" t="s">
        <v>11</v>
      </c>
      <c r="E18" s="13">
        <v>100</v>
      </c>
      <c r="F18" s="13"/>
      <c r="G18" s="13"/>
      <c r="H18" s="13"/>
      <c r="K18" s="10" t="str">
        <f t="shared" si="0"/>
        <v>Kształtki PP FI-50 mm</v>
      </c>
      <c r="L18" s="10" t="str">
        <f t="shared" si="1"/>
        <v xml:space="preserve">szt </v>
      </c>
      <c r="M18" s="10">
        <f t="shared" si="2"/>
        <v>100</v>
      </c>
    </row>
    <row r="19" spans="2:13" x14ac:dyDescent="0.25">
      <c r="B19" s="12" t="s">
        <v>58</v>
      </c>
      <c r="C19" s="12" t="s">
        <v>59</v>
      </c>
      <c r="D19" s="13" t="s">
        <v>11</v>
      </c>
      <c r="E19" s="13">
        <v>50</v>
      </c>
      <c r="F19" s="13"/>
      <c r="G19" s="13"/>
      <c r="H19" s="13"/>
      <c r="K19" s="10" t="str">
        <f t="shared" si="0"/>
        <v>Kształtki PP FI-75 mm</v>
      </c>
      <c r="L19" s="10" t="str">
        <f t="shared" si="1"/>
        <v xml:space="preserve">szt </v>
      </c>
      <c r="M19" s="10">
        <f t="shared" si="2"/>
        <v>50</v>
      </c>
    </row>
    <row r="20" spans="2:13" x14ac:dyDescent="0.25">
      <c r="B20" s="12" t="s">
        <v>60</v>
      </c>
      <c r="C20" s="12" t="s">
        <v>61</v>
      </c>
      <c r="D20" s="13" t="s">
        <v>11</v>
      </c>
      <c r="E20" s="13">
        <v>30</v>
      </c>
      <c r="F20" s="13"/>
      <c r="G20" s="13"/>
      <c r="H20" s="13"/>
      <c r="K20" s="10" t="str">
        <f t="shared" si="0"/>
        <v>Kształtki PP FI-90 mm</v>
      </c>
      <c r="L20" s="10" t="str">
        <f t="shared" si="1"/>
        <v xml:space="preserve">szt </v>
      </c>
      <c r="M20" s="10">
        <f t="shared" si="2"/>
        <v>30</v>
      </c>
    </row>
    <row r="21" spans="2:13" x14ac:dyDescent="0.25">
      <c r="B21" s="12" t="s">
        <v>62</v>
      </c>
      <c r="C21" s="12" t="s">
        <v>63</v>
      </c>
      <c r="D21" s="13" t="s">
        <v>11</v>
      </c>
      <c r="E21" s="13">
        <v>10</v>
      </c>
      <c r="F21" s="13"/>
      <c r="G21" s="13"/>
      <c r="H21" s="13"/>
      <c r="K21" s="10" t="str">
        <f t="shared" si="0"/>
        <v>Kształtki PP gwintowane FI-50/6/4"</v>
      </c>
      <c r="L21" s="10" t="str">
        <f t="shared" si="1"/>
        <v xml:space="preserve">szt </v>
      </c>
      <c r="M21" s="10">
        <f t="shared" si="2"/>
        <v>10</v>
      </c>
    </row>
    <row r="22" spans="2:13" x14ac:dyDescent="0.25">
      <c r="B22" s="12" t="s">
        <v>64</v>
      </c>
      <c r="C22" s="12" t="s">
        <v>12</v>
      </c>
      <c r="D22" s="13" t="s">
        <v>10</v>
      </c>
      <c r="E22" s="13">
        <v>10</v>
      </c>
      <c r="F22" s="13"/>
      <c r="G22" s="13"/>
      <c r="H22" s="13"/>
      <c r="K22" s="10" t="str">
        <f t="shared" si="0"/>
        <v>Manometr do pomiaru czynników o temperaturze do 200 °C ; 10 bar; fi 100 typu 111.22.100</v>
      </c>
      <c r="L22" s="10" t="str">
        <f t="shared" si="1"/>
        <v>szt</v>
      </c>
      <c r="M22" s="10">
        <f t="shared" si="2"/>
        <v>10</v>
      </c>
    </row>
    <row r="23" spans="2:13" ht="30" x14ac:dyDescent="0.25">
      <c r="B23" s="12" t="s">
        <v>65</v>
      </c>
      <c r="C23" s="12" t="s">
        <v>66</v>
      </c>
      <c r="D23" s="13" t="s">
        <v>10</v>
      </c>
      <c r="E23" s="13">
        <v>40</v>
      </c>
      <c r="F23" s="13"/>
      <c r="G23" s="13"/>
      <c r="H23" s="13"/>
      <c r="K23" s="15" t="str">
        <f>C23&amp;CHAR(10)&amp;C24</f>
        <v>Otulina fi 23 mm do rur o fi 20 mm 
np.: STEINONORM PUR-23/20</v>
      </c>
      <c r="L23" s="10" t="str">
        <f t="shared" ref="L23:L54" si="3">D23</f>
        <v>szt</v>
      </c>
      <c r="M23" s="10">
        <f t="shared" ref="M23:M54" si="4">E23</f>
        <v>40</v>
      </c>
    </row>
    <row r="24" spans="2:13" x14ac:dyDescent="0.25">
      <c r="B24" s="12"/>
      <c r="C24" s="12" t="s">
        <v>67</v>
      </c>
      <c r="D24" s="13"/>
      <c r="E24" s="13"/>
      <c r="F24" s="13"/>
      <c r="G24" s="13"/>
      <c r="H24" s="13"/>
      <c r="K24"/>
      <c r="L24" s="10">
        <f t="shared" si="3"/>
        <v>0</v>
      </c>
      <c r="M24" s="10">
        <f t="shared" si="4"/>
        <v>0</v>
      </c>
    </row>
    <row r="25" spans="2:13" ht="30" x14ac:dyDescent="0.25">
      <c r="B25" s="12" t="s">
        <v>68</v>
      </c>
      <c r="C25" s="12" t="s">
        <v>69</v>
      </c>
      <c r="D25" s="13" t="s">
        <v>10</v>
      </c>
      <c r="E25" s="13">
        <v>40</v>
      </c>
      <c r="F25" s="13"/>
      <c r="G25" s="13"/>
      <c r="H25" s="13"/>
      <c r="K25" s="15" t="str">
        <f>C25&amp;CHAR(10)&amp;C26</f>
        <v>Otulina fi 50 mm do rur o fi 20 mm 
np.: STEINONORM PUR-50/20</v>
      </c>
      <c r="L25" s="10" t="str">
        <f t="shared" si="3"/>
        <v>szt</v>
      </c>
      <c r="M25" s="10">
        <f t="shared" si="4"/>
        <v>40</v>
      </c>
    </row>
    <row r="26" spans="2:13" x14ac:dyDescent="0.25">
      <c r="B26" s="12"/>
      <c r="C26" s="12" t="s">
        <v>70</v>
      </c>
      <c r="D26" s="13"/>
      <c r="E26" s="13"/>
      <c r="F26" s="13"/>
      <c r="G26" s="13"/>
      <c r="H26" s="13"/>
      <c r="K26"/>
      <c r="L26" s="10">
        <f t="shared" si="3"/>
        <v>0</v>
      </c>
      <c r="M26" s="10">
        <f t="shared" si="4"/>
        <v>0</v>
      </c>
    </row>
    <row r="27" spans="2:13" ht="30" x14ac:dyDescent="0.25">
      <c r="B27" s="12" t="s">
        <v>71</v>
      </c>
      <c r="C27" s="12" t="s">
        <v>72</v>
      </c>
      <c r="D27" s="13" t="s">
        <v>10</v>
      </c>
      <c r="E27" s="13">
        <v>100</v>
      </c>
      <c r="F27" s="13"/>
      <c r="G27" s="13"/>
      <c r="H27" s="13"/>
      <c r="K27" s="15" t="str">
        <f>C27&amp;CHAR(10)&amp;C28</f>
        <v>Otulina fi 78 mm do rur o fi 20 mm 
np.: STEINONORM PUR-78/20</v>
      </c>
      <c r="L27" s="10" t="str">
        <f t="shared" si="3"/>
        <v>szt</v>
      </c>
      <c r="M27" s="10">
        <f t="shared" si="4"/>
        <v>100</v>
      </c>
    </row>
    <row r="28" spans="2:13" x14ac:dyDescent="0.25">
      <c r="B28" s="12"/>
      <c r="C28" s="12" t="s">
        <v>73</v>
      </c>
      <c r="D28" s="13"/>
      <c r="E28" s="13"/>
      <c r="F28" s="13"/>
      <c r="G28" s="13"/>
      <c r="H28" s="13"/>
      <c r="K28"/>
      <c r="L28" s="10">
        <f t="shared" si="3"/>
        <v>0</v>
      </c>
      <c r="M28" s="10">
        <f t="shared" si="4"/>
        <v>0</v>
      </c>
    </row>
    <row r="29" spans="2:13" ht="30" x14ac:dyDescent="0.25">
      <c r="B29" s="12" t="s">
        <v>74</v>
      </c>
      <c r="C29" s="12" t="s">
        <v>75</v>
      </c>
      <c r="D29" s="13" t="s">
        <v>10</v>
      </c>
      <c r="E29" s="13">
        <v>100</v>
      </c>
      <c r="F29" s="13"/>
      <c r="G29" s="13"/>
      <c r="H29" s="13"/>
      <c r="K29" s="15" t="str">
        <f>C29&amp;CHAR(10)&amp;C30</f>
        <v>Otulina fi 90 mm do rur o fi 20 mm 
np.: STEINONORM PUR-90/20</v>
      </c>
      <c r="L29" s="10" t="str">
        <f t="shared" si="3"/>
        <v>szt</v>
      </c>
      <c r="M29" s="10">
        <f t="shared" si="4"/>
        <v>100</v>
      </c>
    </row>
    <row r="30" spans="2:13" x14ac:dyDescent="0.25">
      <c r="B30" s="12"/>
      <c r="C30" s="12" t="s">
        <v>76</v>
      </c>
      <c r="D30" s="13"/>
      <c r="E30" s="13"/>
      <c r="F30" s="13"/>
      <c r="G30" s="13"/>
      <c r="H30" s="13"/>
      <c r="K30"/>
      <c r="L30" s="10">
        <f t="shared" si="3"/>
        <v>0</v>
      </c>
      <c r="M30" s="10">
        <f t="shared" si="4"/>
        <v>0</v>
      </c>
    </row>
    <row r="31" spans="2:13" ht="30" x14ac:dyDescent="0.25">
      <c r="B31" s="12" t="s">
        <v>77</v>
      </c>
      <c r="C31" s="12" t="s">
        <v>78</v>
      </c>
      <c r="D31" s="13" t="s">
        <v>10</v>
      </c>
      <c r="E31" s="13">
        <v>50</v>
      </c>
      <c r="F31" s="13"/>
      <c r="G31" s="13"/>
      <c r="H31" s="13"/>
      <c r="K31" s="15" t="str">
        <f>C31&amp;CHAR(10)&amp;C32</f>
        <v>Otulina fi 108 mm do rur o fi 20 mm 
np.: STEINONORM PUR-108/20</v>
      </c>
      <c r="L31" s="10" t="str">
        <f t="shared" si="3"/>
        <v>szt</v>
      </c>
      <c r="M31" s="10">
        <f t="shared" si="4"/>
        <v>50</v>
      </c>
    </row>
    <row r="32" spans="2:13" x14ac:dyDescent="0.25">
      <c r="B32" s="12"/>
      <c r="C32" s="12" t="s">
        <v>79</v>
      </c>
      <c r="D32" s="13"/>
      <c r="E32" s="13"/>
      <c r="F32" s="13"/>
      <c r="G32" s="13"/>
      <c r="H32" s="13"/>
      <c r="K32"/>
      <c r="L32" s="10">
        <f t="shared" si="3"/>
        <v>0</v>
      </c>
      <c r="M32" s="10">
        <f t="shared" si="4"/>
        <v>0</v>
      </c>
    </row>
    <row r="33" spans="2:13" ht="105" x14ac:dyDescent="0.25">
      <c r="B33" s="12"/>
      <c r="C33" s="12" t="s">
        <v>80</v>
      </c>
      <c r="D33" s="13" t="s">
        <v>10</v>
      </c>
      <c r="E33" s="13">
        <v>5</v>
      </c>
      <c r="F33" s="13"/>
      <c r="G33" s="13"/>
      <c r="H33" s="13"/>
      <c r="K33" s="15" t="str">
        <f>C33&amp;CHAR(10)&amp;C34&amp;CHAR(10)&amp;C35&amp;CHAR(10)&amp;C36&amp;CHAR(10)&amp;C37</f>
        <v>Pompa obiegowa z silnikiem z magnesami trwałymi i zintegrowanym elektronicznym układem płynnej regulacji obrotów do tłoczenia czystej wody grzewcze
Instalacja: Zakres temperatury otoczenia: 0 .. 40 °C
Maksymalne ciśnienie pracy: 10 bar
Przyłącze rurowe: G 1 ½, średnica króćca 25 , H max: 40 dm 
np.: Pompa Grundfos Alpha 2 25-40</v>
      </c>
      <c r="L33" s="10" t="str">
        <f t="shared" si="3"/>
        <v>szt</v>
      </c>
      <c r="M33" s="10">
        <f t="shared" si="4"/>
        <v>5</v>
      </c>
    </row>
    <row r="34" spans="2:13" x14ac:dyDescent="0.25">
      <c r="B34" s="12"/>
      <c r="C34" s="12" t="s">
        <v>81</v>
      </c>
      <c r="D34" s="13"/>
      <c r="E34" s="13"/>
      <c r="F34" s="13"/>
      <c r="G34" s="13"/>
      <c r="H34" s="13"/>
      <c r="K34" s="15"/>
      <c r="L34" s="10">
        <f t="shared" si="3"/>
        <v>0</v>
      </c>
      <c r="M34" s="10">
        <f t="shared" si="4"/>
        <v>0</v>
      </c>
    </row>
    <row r="35" spans="2:13" x14ac:dyDescent="0.25">
      <c r="B35" s="12"/>
      <c r="C35" s="12" t="s">
        <v>82</v>
      </c>
      <c r="D35" s="13"/>
      <c r="E35" s="13"/>
      <c r="F35" s="13"/>
      <c r="G35" s="13"/>
      <c r="H35" s="13"/>
      <c r="K35"/>
      <c r="L35" s="10">
        <f t="shared" si="3"/>
        <v>0</v>
      </c>
      <c r="M35" s="10">
        <f t="shared" si="4"/>
        <v>0</v>
      </c>
    </row>
    <row r="36" spans="2:13" x14ac:dyDescent="0.25">
      <c r="B36" s="12"/>
      <c r="C36" s="12" t="s">
        <v>83</v>
      </c>
      <c r="D36" s="13"/>
      <c r="E36" s="13"/>
      <c r="F36" s="13"/>
      <c r="G36" s="13"/>
      <c r="H36" s="13"/>
      <c r="K36"/>
      <c r="L36" s="10">
        <f t="shared" si="3"/>
        <v>0</v>
      </c>
      <c r="M36" s="10">
        <f t="shared" si="4"/>
        <v>0</v>
      </c>
    </row>
    <row r="37" spans="2:13" x14ac:dyDescent="0.25">
      <c r="B37" s="12"/>
      <c r="C37" s="12" t="s">
        <v>84</v>
      </c>
      <c r="D37" s="13"/>
      <c r="E37" s="13"/>
      <c r="F37" s="13"/>
      <c r="G37" s="13"/>
      <c r="H37" s="13"/>
      <c r="K37"/>
      <c r="L37" s="10">
        <f t="shared" si="3"/>
        <v>0</v>
      </c>
      <c r="M37" s="10">
        <f t="shared" si="4"/>
        <v>0</v>
      </c>
    </row>
    <row r="38" spans="2:13" ht="90" x14ac:dyDescent="0.25">
      <c r="B38" s="12"/>
      <c r="C38" s="12" t="s">
        <v>85</v>
      </c>
      <c r="D38" s="13" t="s">
        <v>10</v>
      </c>
      <c r="E38" s="13">
        <v>5</v>
      </c>
      <c r="F38" s="13"/>
      <c r="G38" s="13"/>
      <c r="H38" s="13"/>
      <c r="K38" s="15" t="str">
        <f>C38&amp;CHAR(10)&amp;C39&amp;CHAR(10)&amp;C40&amp;CHAR(10)&amp;C41</f>
        <v>Pompa obiegowa z silnikiem z magnesami trwałymi i zintegrowanym elektronicznym układem płynnej regulacji obrotów do tłoczenia czystej wody grzewcze: Instalacja: Zakres temperatury otoczenia: 0 .. 40 °C
Maksymalne ciśnienie pracy: 10 bar
Przyłącze rurowe: G 1½, średnica króćca 25 , H max: 60 dm 
np.: Pompa Grundfos Alpha 2 25-60</v>
      </c>
      <c r="L38" s="10" t="str">
        <f t="shared" si="3"/>
        <v>szt</v>
      </c>
      <c r="M38" s="10">
        <f t="shared" si="4"/>
        <v>5</v>
      </c>
    </row>
    <row r="39" spans="2:13" x14ac:dyDescent="0.25">
      <c r="B39" s="12"/>
      <c r="C39" s="12" t="s">
        <v>82</v>
      </c>
      <c r="D39" s="13"/>
      <c r="E39" s="13"/>
      <c r="F39" s="13"/>
      <c r="G39" s="13"/>
      <c r="H39" s="13"/>
      <c r="K39"/>
      <c r="L39" s="10">
        <f t="shared" si="3"/>
        <v>0</v>
      </c>
      <c r="M39" s="10">
        <f t="shared" si="4"/>
        <v>0</v>
      </c>
    </row>
    <row r="40" spans="2:13" x14ac:dyDescent="0.25">
      <c r="B40" s="12"/>
      <c r="C40" s="12" t="s">
        <v>86</v>
      </c>
      <c r="D40" s="13"/>
      <c r="E40" s="13"/>
      <c r="F40" s="13"/>
      <c r="G40" s="13"/>
      <c r="H40" s="13"/>
      <c r="K40"/>
      <c r="L40" s="10">
        <f t="shared" si="3"/>
        <v>0</v>
      </c>
      <c r="M40" s="10">
        <f t="shared" si="4"/>
        <v>0</v>
      </c>
    </row>
    <row r="41" spans="2:13" x14ac:dyDescent="0.25">
      <c r="B41" s="12"/>
      <c r="C41" s="12" t="s">
        <v>87</v>
      </c>
      <c r="D41" s="13"/>
      <c r="E41" s="13"/>
      <c r="F41" s="13"/>
      <c r="G41" s="13"/>
      <c r="H41" s="13"/>
      <c r="K41"/>
      <c r="L41" s="10">
        <f t="shared" si="3"/>
        <v>0</v>
      </c>
      <c r="M41" s="10">
        <f t="shared" si="4"/>
        <v>0</v>
      </c>
    </row>
    <row r="42" spans="2:13" ht="90" x14ac:dyDescent="0.25">
      <c r="B42" s="12"/>
      <c r="C42" s="12" t="s">
        <v>85</v>
      </c>
      <c r="D42" s="13" t="s">
        <v>10</v>
      </c>
      <c r="E42" s="13">
        <v>5</v>
      </c>
      <c r="F42" s="13"/>
      <c r="G42" s="13"/>
      <c r="H42" s="13"/>
      <c r="K42" s="15" t="str">
        <f>C42&amp;CHAR(10)&amp;C43&amp;CHAR(10)&amp;C44&amp;CHAR(10)&amp;C45</f>
        <v>Pompa obiegowa z silnikiem z magnesami trwałymi i zintegrowanym elektronicznym układem płynnej regulacji obrotów do tłoczenia czystej wody grzewcze: Instalacja: Zakres temperatury otoczenia: 0 .. 40 °C
Maksymalne ciśnienie pracy: 10 bar
Przyłącze rurowe: G 1 ½, średnica króćca 25, H max: 80 dm 
np.: Pompa Grundfos Alpha2 25-80</v>
      </c>
      <c r="L42" s="10" t="str">
        <f t="shared" si="3"/>
        <v>szt</v>
      </c>
      <c r="M42" s="10">
        <f t="shared" si="4"/>
        <v>5</v>
      </c>
    </row>
    <row r="43" spans="2:13" x14ac:dyDescent="0.25">
      <c r="B43" s="12"/>
      <c r="C43" s="12" t="s">
        <v>82</v>
      </c>
      <c r="D43" s="13"/>
      <c r="E43" s="13"/>
      <c r="F43" s="13"/>
      <c r="G43" s="13"/>
      <c r="H43" s="13"/>
      <c r="K43"/>
      <c r="L43" s="10">
        <f t="shared" si="3"/>
        <v>0</v>
      </c>
      <c r="M43" s="10">
        <f t="shared" si="4"/>
        <v>0</v>
      </c>
    </row>
    <row r="44" spans="2:13" x14ac:dyDescent="0.25">
      <c r="B44" s="12"/>
      <c r="C44" s="12" t="s">
        <v>88</v>
      </c>
      <c r="D44" s="13"/>
      <c r="E44" s="13"/>
      <c r="F44" s="13"/>
      <c r="G44" s="13"/>
      <c r="H44" s="13"/>
      <c r="K44"/>
      <c r="L44" s="10">
        <f t="shared" si="3"/>
        <v>0</v>
      </c>
      <c r="M44" s="10">
        <f t="shared" si="4"/>
        <v>0</v>
      </c>
    </row>
    <row r="45" spans="2:13" x14ac:dyDescent="0.25">
      <c r="B45" s="12"/>
      <c r="C45" s="12" t="s">
        <v>89</v>
      </c>
      <c r="D45" s="13"/>
      <c r="E45" s="13"/>
      <c r="F45" s="13"/>
      <c r="G45" s="13"/>
      <c r="H45" s="13"/>
      <c r="K45"/>
      <c r="L45" s="10">
        <f t="shared" si="3"/>
        <v>0</v>
      </c>
      <c r="M45" s="10">
        <f t="shared" si="4"/>
        <v>0</v>
      </c>
    </row>
    <row r="46" spans="2:13" ht="45" x14ac:dyDescent="0.25">
      <c r="B46" s="12"/>
      <c r="C46" s="12" t="s">
        <v>90</v>
      </c>
      <c r="D46" s="13" t="s">
        <v>10</v>
      </c>
      <c r="E46" s="13">
        <v>5</v>
      </c>
      <c r="F46" s="13"/>
      <c r="G46" s="13"/>
      <c r="H46" s="13"/>
      <c r="K46" s="15" t="str">
        <f>C46&amp;CHAR(10)&amp;C47</f>
        <v>Pompa obiegowa do instalacji grzewczych o zmiennym przepływie; Temperatura cieczy: -10 ÷ +110°C, średnica króćca 25 mm; H max: 40 dm
np.: Pompa Grundfos Magna 3 25-40</v>
      </c>
      <c r="L46" s="10" t="str">
        <f t="shared" si="3"/>
        <v>szt</v>
      </c>
      <c r="M46" s="10">
        <f t="shared" si="4"/>
        <v>5</v>
      </c>
    </row>
    <row r="47" spans="2:13" x14ac:dyDescent="0.25">
      <c r="B47" s="12"/>
      <c r="C47" s="12" t="s">
        <v>91</v>
      </c>
      <c r="D47" s="13"/>
      <c r="E47" s="13"/>
      <c r="F47" s="13"/>
      <c r="G47" s="13"/>
      <c r="H47" s="13"/>
      <c r="K47"/>
      <c r="L47" s="10">
        <f t="shared" si="3"/>
        <v>0</v>
      </c>
      <c r="M47" s="10">
        <f t="shared" si="4"/>
        <v>0</v>
      </c>
    </row>
    <row r="48" spans="2:13" ht="45" x14ac:dyDescent="0.25">
      <c r="B48" s="12"/>
      <c r="C48" s="12" t="s">
        <v>92</v>
      </c>
      <c r="D48" s="13" t="s">
        <v>10</v>
      </c>
      <c r="E48" s="13">
        <v>5</v>
      </c>
      <c r="F48" s="13"/>
      <c r="G48" s="13"/>
      <c r="H48" s="13"/>
      <c r="K48" s="15" t="str">
        <f>C48&amp;CHAR(10)&amp;C49</f>
        <v>Pompa obiegowa do instalacji grzewczych o zmiennym przepływie; Temperatura cieczy: -10 ÷ +110°C średnica króćca 25 mm; H max: 60 dm
np.: Grundfos Magna 3 25- 60</v>
      </c>
      <c r="L48" s="10" t="str">
        <f t="shared" si="3"/>
        <v>szt</v>
      </c>
      <c r="M48" s="10">
        <f t="shared" si="4"/>
        <v>5</v>
      </c>
    </row>
    <row r="49" spans="2:13" x14ac:dyDescent="0.25">
      <c r="B49" s="12"/>
      <c r="C49" s="12" t="s">
        <v>93</v>
      </c>
      <c r="D49" s="13"/>
      <c r="E49" s="13"/>
      <c r="F49" s="13"/>
      <c r="G49" s="13"/>
      <c r="H49" s="13"/>
      <c r="K49"/>
      <c r="L49" s="10">
        <f t="shared" si="3"/>
        <v>0</v>
      </c>
      <c r="M49" s="10">
        <f t="shared" si="4"/>
        <v>0</v>
      </c>
    </row>
    <row r="50" spans="2:13" ht="45" x14ac:dyDescent="0.25">
      <c r="B50" s="12"/>
      <c r="C50" s="12" t="s">
        <v>94</v>
      </c>
      <c r="D50" s="13" t="s">
        <v>10</v>
      </c>
      <c r="E50" s="13">
        <v>5</v>
      </c>
      <c r="F50" s="13"/>
      <c r="G50" s="13"/>
      <c r="H50" s="13"/>
      <c r="K50" s="15" t="str">
        <f>C50&amp;CHAR(10)&amp;C51</f>
        <v>Pompa obiegowa do instalacji grzewczych o zmiennym przepływie; Temperatura cieczy: -10 ÷ +110°C średnica króćca 25 mm; H max: 80 dm 
np. Pompa Grundfos Magna 3 25-80</v>
      </c>
      <c r="L50" s="10" t="str">
        <f t="shared" si="3"/>
        <v>szt</v>
      </c>
      <c r="M50" s="10">
        <f t="shared" si="4"/>
        <v>5</v>
      </c>
    </row>
    <row r="51" spans="2:13" x14ac:dyDescent="0.25">
      <c r="B51" s="12"/>
      <c r="C51" s="12" t="s">
        <v>95</v>
      </c>
      <c r="D51" s="13"/>
      <c r="E51" s="13"/>
      <c r="F51" s="13"/>
      <c r="G51" s="13"/>
      <c r="H51" s="13"/>
      <c r="K51"/>
      <c r="L51" s="10">
        <f t="shared" si="3"/>
        <v>0</v>
      </c>
      <c r="M51" s="10">
        <f t="shared" si="4"/>
        <v>0</v>
      </c>
    </row>
    <row r="52" spans="2:13" ht="60" x14ac:dyDescent="0.25">
      <c r="B52" s="12" t="s">
        <v>96</v>
      </c>
      <c r="C52" s="12" t="s">
        <v>97</v>
      </c>
      <c r="D52" s="13" t="s">
        <v>10</v>
      </c>
      <c r="E52" s="13">
        <v>5</v>
      </c>
      <c r="F52" s="13"/>
      <c r="G52" s="13"/>
      <c r="H52" s="13"/>
      <c r="K52" s="15" t="str">
        <f>C52&amp;CHAR(10)&amp;C53</f>
        <v>Pompa obiegowa do instalacji grzewczych o zmiennym przepływie;; Temperatura cieczy: -10 ÷ +110°C średnica króćca 50 mm; z kołnierzem, H max: 60 dm 
np.: Pompa Grundfos Magna 3 50-60F</v>
      </c>
      <c r="L52" s="10" t="str">
        <f t="shared" si="3"/>
        <v>szt</v>
      </c>
      <c r="M52" s="10">
        <f t="shared" si="4"/>
        <v>5</v>
      </c>
    </row>
    <row r="53" spans="2:13" x14ac:dyDescent="0.25">
      <c r="B53" s="12"/>
      <c r="C53" s="12" t="s">
        <v>98</v>
      </c>
      <c r="D53" s="13"/>
      <c r="E53" s="13"/>
      <c r="F53" s="13"/>
      <c r="G53" s="13"/>
      <c r="H53" s="13"/>
      <c r="K53"/>
      <c r="L53" s="10">
        <f t="shared" si="3"/>
        <v>0</v>
      </c>
      <c r="M53" s="10">
        <f t="shared" si="4"/>
        <v>0</v>
      </c>
    </row>
    <row r="54" spans="2:13" ht="60" x14ac:dyDescent="0.25">
      <c r="B54" s="12"/>
      <c r="C54" s="12" t="s">
        <v>99</v>
      </c>
      <c r="D54" s="13" t="s">
        <v>10</v>
      </c>
      <c r="E54" s="13">
        <v>5</v>
      </c>
      <c r="F54" s="13"/>
      <c r="G54" s="13"/>
      <c r="H54" s="13"/>
      <c r="K54" s="15" t="str">
        <f>C54&amp;CHAR(10)&amp;C55</f>
        <v>Pompa obiegowa do instalacji grzewczych o zmiennym przepływie; Temperatura cieczy: -10 ÷ +110°C średnica króćca 50 mm; z kołnierzem, H max: 80 dm 
np.: Pompa Grundfos Magna 3 50-80F</v>
      </c>
      <c r="L54" s="10" t="str">
        <f t="shared" si="3"/>
        <v>szt</v>
      </c>
      <c r="M54" s="10">
        <f t="shared" si="4"/>
        <v>5</v>
      </c>
    </row>
    <row r="55" spans="2:13" x14ac:dyDescent="0.25">
      <c r="B55" s="12"/>
      <c r="C55" s="12" t="s">
        <v>100</v>
      </c>
      <c r="D55" s="13"/>
      <c r="E55" s="13"/>
      <c r="F55" s="13"/>
      <c r="G55" s="13"/>
      <c r="H55" s="13"/>
      <c r="K55"/>
      <c r="L55" s="10">
        <f t="shared" ref="L55:L86" si="5">D55</f>
        <v>0</v>
      </c>
      <c r="M55" s="10">
        <f t="shared" ref="M55:M86" si="6">E55</f>
        <v>0</v>
      </c>
    </row>
    <row r="56" spans="2:13" ht="60" x14ac:dyDescent="0.25">
      <c r="B56" s="12"/>
      <c r="C56" s="12" t="s">
        <v>101</v>
      </c>
      <c r="D56" s="13" t="s">
        <v>10</v>
      </c>
      <c r="E56" s="13">
        <v>5</v>
      </c>
      <c r="F56" s="13"/>
      <c r="G56" s="13"/>
      <c r="H56" s="13"/>
      <c r="K56" s="15" t="str">
        <f>C56&amp;CHAR(10)&amp;C57</f>
        <v>Pompa obiegowa do instalacji grzewczych o zmiennym przepływie; Temperatura cieczy: -10 ÷ +110°C średnica króćca 50 mm; z kołnierzem, H max: 100 dm 
np.: Pompa Grundfos Magna 3 50-100F</v>
      </c>
      <c r="L56" s="10" t="str">
        <f t="shared" si="5"/>
        <v>szt</v>
      </c>
      <c r="M56" s="10">
        <f t="shared" si="6"/>
        <v>5</v>
      </c>
    </row>
    <row r="57" spans="2:13" x14ac:dyDescent="0.25">
      <c r="B57" s="12"/>
      <c r="C57" s="12" t="s">
        <v>102</v>
      </c>
      <c r="D57" s="13"/>
      <c r="E57" s="13"/>
      <c r="F57" s="13"/>
      <c r="G57" s="13"/>
      <c r="H57" s="13"/>
      <c r="K57"/>
      <c r="L57" s="10">
        <f t="shared" si="5"/>
        <v>0</v>
      </c>
      <c r="M57" s="10">
        <f t="shared" si="6"/>
        <v>0</v>
      </c>
    </row>
    <row r="58" spans="2:13" ht="60" x14ac:dyDescent="0.25">
      <c r="B58" s="12"/>
      <c r="C58" s="12" t="s">
        <v>103</v>
      </c>
      <c r="D58" s="13" t="s">
        <v>10</v>
      </c>
      <c r="E58" s="13">
        <v>5</v>
      </c>
      <c r="F58" s="13"/>
      <c r="G58" s="13"/>
      <c r="H58" s="13"/>
      <c r="K58" s="15" t="str">
        <f>C58&amp;CHAR(10)&amp;C59</f>
        <v>Pompa obiegowa do instalacji grzewczych o zmiennym przepływie; Temperatura cieczy: -10 ÷ +110°C średnica króćca 65 mm; z kołnierzem, H max: 80 dm 
np.: Pompa Grundfos Magna 3 65-80F</v>
      </c>
      <c r="L58" s="10" t="str">
        <f t="shared" si="5"/>
        <v>szt</v>
      </c>
      <c r="M58" s="10">
        <f t="shared" si="6"/>
        <v>5</v>
      </c>
    </row>
    <row r="59" spans="2:13" x14ac:dyDescent="0.25">
      <c r="B59" s="12"/>
      <c r="C59" s="12" t="s">
        <v>104</v>
      </c>
      <c r="D59" s="13"/>
      <c r="E59" s="13"/>
      <c r="F59" s="13"/>
      <c r="G59" s="13"/>
      <c r="H59" s="13"/>
      <c r="K59"/>
      <c r="L59" s="10">
        <f t="shared" si="5"/>
        <v>0</v>
      </c>
      <c r="M59" s="10">
        <f t="shared" si="6"/>
        <v>0</v>
      </c>
    </row>
    <row r="60" spans="2:13" ht="60" x14ac:dyDescent="0.25">
      <c r="B60" s="12"/>
      <c r="C60" s="12" t="s">
        <v>105</v>
      </c>
      <c r="D60" s="13" t="s">
        <v>10</v>
      </c>
      <c r="E60" s="13">
        <v>5</v>
      </c>
      <c r="F60" s="13"/>
      <c r="G60" s="13"/>
      <c r="H60" s="13"/>
      <c r="K60" s="15" t="str">
        <f>C60&amp;CHAR(10)&amp;C61</f>
        <v>Pompa obiegowa do instalacji grzewczych o zmiennym przepływie; Temperatura cieczy: -10 ÷ +110°C średnica króćca 65 mm; z kołnierzem, H max: 100 dm 
np.: Pompa Grundfos Magna 3 65-100F</v>
      </c>
      <c r="L60" s="10" t="str">
        <f t="shared" si="5"/>
        <v>szt</v>
      </c>
      <c r="M60" s="10">
        <f t="shared" si="6"/>
        <v>5</v>
      </c>
    </row>
    <row r="61" spans="2:13" x14ac:dyDescent="0.25">
      <c r="B61" s="12"/>
      <c r="C61" s="12" t="s">
        <v>106</v>
      </c>
      <c r="D61" s="13"/>
      <c r="E61" s="13"/>
      <c r="F61" s="13"/>
      <c r="G61" s="13"/>
      <c r="H61" s="13"/>
      <c r="K61"/>
      <c r="L61" s="10">
        <f t="shared" si="5"/>
        <v>0</v>
      </c>
      <c r="M61" s="10">
        <f t="shared" si="6"/>
        <v>0</v>
      </c>
    </row>
    <row r="62" spans="2:13" ht="60" x14ac:dyDescent="0.25">
      <c r="B62" s="12"/>
      <c r="C62" s="12" t="s">
        <v>107</v>
      </c>
      <c r="D62" s="13" t="s">
        <v>10</v>
      </c>
      <c r="E62" s="13">
        <v>5</v>
      </c>
      <c r="F62" s="13"/>
      <c r="G62" s="13"/>
      <c r="H62" s="13"/>
      <c r="K62" s="15" t="str">
        <f>C62&amp;CHAR(10)&amp;C63</f>
        <v>Pompa obiegowa do instalacji grzewczych o zmiennym przepływie; Temperatura cieczy: -10 ÷ +110°C średnica króćca 65 mm; z kołnierzem, H max: 120 dm 
np.: Pompa Grundfos Magna 3 65-120F</v>
      </c>
      <c r="L62" s="10" t="str">
        <f t="shared" si="5"/>
        <v>szt</v>
      </c>
      <c r="M62" s="10">
        <f t="shared" si="6"/>
        <v>5</v>
      </c>
    </row>
    <row r="63" spans="2:13" x14ac:dyDescent="0.25">
      <c r="B63" s="12"/>
      <c r="C63" s="12" t="s">
        <v>108</v>
      </c>
      <c r="D63" s="13"/>
      <c r="E63" s="13"/>
      <c r="F63" s="13"/>
      <c r="G63" s="13"/>
      <c r="H63" s="13"/>
      <c r="K63"/>
      <c r="L63" s="10">
        <f t="shared" si="5"/>
        <v>0</v>
      </c>
      <c r="M63" s="10">
        <f t="shared" si="6"/>
        <v>0</v>
      </c>
    </row>
    <row r="64" spans="2:13" ht="60" x14ac:dyDescent="0.25">
      <c r="B64" s="12"/>
      <c r="C64" s="12" t="s">
        <v>109</v>
      </c>
      <c r="D64" s="13" t="s">
        <v>10</v>
      </c>
      <c r="E64" s="13">
        <v>5</v>
      </c>
      <c r="F64" s="13"/>
      <c r="G64" s="13"/>
      <c r="H64" s="13"/>
      <c r="K64" s="15" t="str">
        <f>C64&amp;CHAR(10)&amp;C65</f>
        <v>Pompa obiegowa do instalacji grzewczych o zmiennym przepływie; Temperatura cieczy: -10 ÷ +110°C średnica króćca 80 mm; z kołnierzem, H max: 100 dm 
np.: Pompa Grundfos Magna 3 80-100F</v>
      </c>
      <c r="L64" s="10" t="str">
        <f t="shared" si="5"/>
        <v>szt</v>
      </c>
      <c r="M64" s="10">
        <f t="shared" si="6"/>
        <v>5</v>
      </c>
    </row>
    <row r="65" spans="2:13" x14ac:dyDescent="0.25">
      <c r="B65" s="12"/>
      <c r="C65" s="12" t="s">
        <v>110</v>
      </c>
      <c r="D65" s="13"/>
      <c r="E65" s="13"/>
      <c r="F65" s="13"/>
      <c r="G65" s="13"/>
      <c r="H65" s="13"/>
      <c r="K65"/>
      <c r="L65" s="10">
        <f t="shared" si="5"/>
        <v>0</v>
      </c>
      <c r="M65" s="10">
        <f t="shared" si="6"/>
        <v>0</v>
      </c>
    </row>
    <row r="66" spans="2:13" ht="60" x14ac:dyDescent="0.25">
      <c r="B66" s="12"/>
      <c r="C66" s="12" t="s">
        <v>111</v>
      </c>
      <c r="D66" s="13" t="s">
        <v>10</v>
      </c>
      <c r="E66" s="13">
        <v>5</v>
      </c>
      <c r="F66" s="13"/>
      <c r="G66" s="13"/>
      <c r="H66" s="13"/>
      <c r="K66" s="15" t="str">
        <f>C66&amp;CHAR(10)&amp;C67</f>
        <v>Pompa obiegowa do instalacji grzewczych o zmiennym przepływie; Temperatura cieczy: -10 ÷ +110°C średnica króćca 80 mm; z kołnierzem, H max: 120 dm 
np.: Pompa Grundfos Magna 3 80-120F</v>
      </c>
      <c r="L66" s="10" t="str">
        <f t="shared" si="5"/>
        <v>szt</v>
      </c>
      <c r="M66" s="10">
        <f t="shared" si="6"/>
        <v>5</v>
      </c>
    </row>
    <row r="67" spans="2:13" x14ac:dyDescent="0.25">
      <c r="B67" s="12"/>
      <c r="C67" s="12" t="s">
        <v>112</v>
      </c>
      <c r="D67" s="13"/>
      <c r="E67" s="13"/>
      <c r="F67" s="13"/>
      <c r="G67" s="13"/>
      <c r="H67" s="13"/>
      <c r="K67"/>
      <c r="L67" s="10">
        <f t="shared" si="5"/>
        <v>0</v>
      </c>
      <c r="M67" s="10">
        <f t="shared" si="6"/>
        <v>0</v>
      </c>
    </row>
    <row r="68" spans="2:13" x14ac:dyDescent="0.25">
      <c r="B68" s="12"/>
      <c r="C68" s="12" t="s">
        <v>113</v>
      </c>
      <c r="D68" s="13" t="s">
        <v>10</v>
      </c>
      <c r="E68" s="13">
        <v>5</v>
      </c>
      <c r="F68" s="13"/>
      <c r="G68" s="13"/>
      <c r="H68" s="13"/>
      <c r="K68"/>
      <c r="L68" s="10" t="str">
        <f t="shared" si="5"/>
        <v>szt</v>
      </c>
      <c r="M68" s="10">
        <f t="shared" si="6"/>
        <v>5</v>
      </c>
    </row>
    <row r="69" spans="2:13" x14ac:dyDescent="0.25">
      <c r="B69" s="12"/>
      <c r="C69" s="12" t="s">
        <v>114</v>
      </c>
      <c r="D69" s="13" t="s">
        <v>10</v>
      </c>
      <c r="E69" s="13">
        <v>5</v>
      </c>
      <c r="F69" s="13"/>
      <c r="G69" s="13"/>
      <c r="H69" s="13"/>
      <c r="K69"/>
      <c r="L69" s="10" t="str">
        <f t="shared" si="5"/>
        <v>szt</v>
      </c>
      <c r="M69" s="10">
        <f t="shared" si="6"/>
        <v>5</v>
      </c>
    </row>
    <row r="70" spans="2:13" x14ac:dyDescent="0.25">
      <c r="B70" s="12"/>
      <c r="C70" s="12" t="s">
        <v>115</v>
      </c>
      <c r="D70" s="13" t="s">
        <v>10</v>
      </c>
      <c r="E70" s="13">
        <v>5</v>
      </c>
      <c r="F70" s="13"/>
      <c r="G70" s="13"/>
      <c r="H70" s="13"/>
      <c r="K70"/>
      <c r="L70" s="10" t="str">
        <f t="shared" si="5"/>
        <v>szt</v>
      </c>
      <c r="M70" s="10">
        <f t="shared" si="6"/>
        <v>5</v>
      </c>
    </row>
    <row r="71" spans="2:13" x14ac:dyDescent="0.25">
      <c r="B71" s="12"/>
      <c r="C71" s="12" t="s">
        <v>116</v>
      </c>
      <c r="D71" s="13" t="s">
        <v>10</v>
      </c>
      <c r="E71" s="13">
        <v>5</v>
      </c>
      <c r="F71" s="13"/>
      <c r="G71" s="13"/>
      <c r="H71" s="13"/>
      <c r="K71"/>
      <c r="L71" s="10" t="str">
        <f t="shared" si="5"/>
        <v>szt</v>
      </c>
      <c r="M71" s="10">
        <f t="shared" si="6"/>
        <v>5</v>
      </c>
    </row>
    <row r="72" spans="2:13" ht="30" x14ac:dyDescent="0.25">
      <c r="B72" s="12"/>
      <c r="C72" s="12" t="s">
        <v>117</v>
      </c>
      <c r="D72" s="13" t="s">
        <v>10</v>
      </c>
      <c r="E72" s="13">
        <v>5</v>
      </c>
      <c r="F72" s="13"/>
      <c r="G72" s="13"/>
      <c r="H72" s="13"/>
      <c r="K72" s="15" t="str">
        <f>C72&amp;CHAR(10)&amp;C73</f>
        <v>Presostat 0,2-6,0 bar 
np.: Danfoss RT200 0,2-6,0 bar</v>
      </c>
      <c r="L72" s="10" t="str">
        <f t="shared" si="5"/>
        <v>szt</v>
      </c>
      <c r="M72" s="10">
        <f t="shared" si="6"/>
        <v>5</v>
      </c>
    </row>
    <row r="73" spans="2:13" x14ac:dyDescent="0.25">
      <c r="B73" s="12"/>
      <c r="C73" s="12" t="s">
        <v>118</v>
      </c>
      <c r="D73" s="13"/>
      <c r="E73" s="13"/>
      <c r="F73" s="13"/>
      <c r="G73" s="13"/>
      <c r="H73" s="13"/>
      <c r="K73"/>
      <c r="L73" s="10">
        <f t="shared" si="5"/>
        <v>0</v>
      </c>
      <c r="M73" s="10">
        <f t="shared" si="6"/>
        <v>0</v>
      </c>
    </row>
    <row r="74" spans="2:13" x14ac:dyDescent="0.25">
      <c r="B74" s="12"/>
      <c r="C74" s="12" t="s">
        <v>13</v>
      </c>
      <c r="D74" s="13" t="s">
        <v>14</v>
      </c>
      <c r="E74" s="13">
        <v>5</v>
      </c>
      <c r="F74" s="13"/>
      <c r="G74" s="13"/>
      <c r="H74" s="13"/>
      <c r="K74" s="10" t="str">
        <f>C74</f>
        <v>Reagenty do generatora dwutlenku chloru 2x20litrów</v>
      </c>
      <c r="L74" s="10" t="str">
        <f t="shared" si="5"/>
        <v>kpl</v>
      </c>
      <c r="M74" s="10">
        <f t="shared" si="6"/>
        <v>5</v>
      </c>
    </row>
    <row r="75" spans="2:13" x14ac:dyDescent="0.25">
      <c r="B75" s="12"/>
      <c r="C75" s="12" t="s">
        <v>15</v>
      </c>
      <c r="D75" s="13" t="s">
        <v>10</v>
      </c>
      <c r="E75" s="13">
        <v>5</v>
      </c>
      <c r="F75" s="13"/>
      <c r="G75" s="13"/>
      <c r="H75" s="13"/>
      <c r="K75" s="10" t="str">
        <f>C75</f>
        <v>Siłownik współpracujący z zaworami Danfoss VFS2 PN25 DN20-50 np.: Danfoss AMV 423</v>
      </c>
      <c r="L75" s="10" t="str">
        <f t="shared" si="5"/>
        <v>szt</v>
      </c>
      <c r="M75" s="10">
        <f t="shared" si="6"/>
        <v>5</v>
      </c>
    </row>
    <row r="76" spans="2:13" x14ac:dyDescent="0.25">
      <c r="B76" s="12"/>
      <c r="C76" s="12" t="s">
        <v>16</v>
      </c>
      <c r="D76" s="13" t="s">
        <v>10</v>
      </c>
      <c r="E76" s="13">
        <v>15</v>
      </c>
      <c r="F76" s="13"/>
      <c r="G76" s="13"/>
      <c r="H76" s="13"/>
      <c r="K76" s="10" t="str">
        <f>C76</f>
        <v xml:space="preserve">Siłownik współpracujący z zaworami Danfoss VFS2 PN25 DN65-100 np.: Danfoss AMV </v>
      </c>
      <c r="L76" s="10" t="str">
        <f t="shared" si="5"/>
        <v>szt</v>
      </c>
      <c r="M76" s="10">
        <f t="shared" si="6"/>
        <v>15</v>
      </c>
    </row>
    <row r="77" spans="2:13" x14ac:dyDescent="0.25">
      <c r="B77" s="12"/>
      <c r="C77" s="12" t="s">
        <v>17</v>
      </c>
      <c r="D77" s="13" t="s">
        <v>10</v>
      </c>
      <c r="E77" s="13">
        <v>10</v>
      </c>
      <c r="F77" s="13"/>
      <c r="G77" s="13"/>
      <c r="H77" s="13"/>
      <c r="K77" s="10" t="str">
        <f>C77</f>
        <v>Termometr bimetaliczny tarczowy fi100 Zakres temperaturowy 0 °C ... +120 °C</v>
      </c>
      <c r="L77" s="10" t="str">
        <f t="shared" si="5"/>
        <v>szt</v>
      </c>
      <c r="M77" s="10">
        <f t="shared" si="6"/>
        <v>10</v>
      </c>
    </row>
    <row r="78" spans="2:13" x14ac:dyDescent="0.25">
      <c r="B78" s="12"/>
      <c r="C78" s="12" t="s">
        <v>18</v>
      </c>
      <c r="D78" s="13" t="s">
        <v>11</v>
      </c>
      <c r="E78" s="13">
        <v>20</v>
      </c>
      <c r="F78" s="13"/>
      <c r="G78" s="13"/>
      <c r="H78" s="13"/>
      <c r="K78" s="10" t="str">
        <f>C78</f>
        <v>Zawór c.o. Przelotowy skośny z kurkiem spustowym m3052 żeliwny ocynkowany fi·15mm</v>
      </c>
      <c r="L78" s="10" t="str">
        <f t="shared" si="5"/>
        <v xml:space="preserve">szt </v>
      </c>
      <c r="M78" s="10">
        <f t="shared" si="6"/>
        <v>20</v>
      </c>
    </row>
    <row r="79" spans="2:13" ht="45" x14ac:dyDescent="0.25">
      <c r="B79" s="12"/>
      <c r="C79" s="12" t="s">
        <v>119</v>
      </c>
      <c r="D79" s="13" t="s">
        <v>10</v>
      </c>
      <c r="E79" s="13">
        <v>5</v>
      </c>
      <c r="F79" s="13"/>
      <c r="G79" s="13"/>
      <c r="H79" s="13"/>
      <c r="K79" s="15" t="str">
        <f>C79&amp;CHAR(10)&amp;C80</f>
        <v>Zawór do instalacji parowych zawór 2-drogowy, kołnierzowy PN 25 DN 20 współpracujący z siłownikiem Danfoss AMV 423 
np.: Danfoss VFS2 PN25 DN20</v>
      </c>
      <c r="L79" s="10" t="str">
        <f t="shared" si="5"/>
        <v>szt</v>
      </c>
      <c r="M79" s="10">
        <f t="shared" si="6"/>
        <v>5</v>
      </c>
    </row>
    <row r="80" spans="2:13" x14ac:dyDescent="0.25">
      <c r="B80" s="12"/>
      <c r="C80" s="12" t="s">
        <v>120</v>
      </c>
      <c r="D80" s="13"/>
      <c r="E80" s="13"/>
      <c r="F80" s="13"/>
      <c r="G80" s="13"/>
      <c r="H80" s="13"/>
      <c r="K80"/>
      <c r="L80" s="10">
        <f t="shared" si="5"/>
        <v>0</v>
      </c>
      <c r="M80" s="10">
        <f t="shared" si="6"/>
        <v>0</v>
      </c>
    </row>
    <row r="81" spans="2:13" ht="45" x14ac:dyDescent="0.25">
      <c r="B81" s="12"/>
      <c r="C81" s="12" t="s">
        <v>121</v>
      </c>
      <c r="D81" s="13" t="s">
        <v>10</v>
      </c>
      <c r="E81" s="13">
        <v>5</v>
      </c>
      <c r="F81" s="13"/>
      <c r="G81" s="13"/>
      <c r="H81" s="13"/>
      <c r="K81" s="15" t="str">
        <f>C81&amp;CHAR(10)&amp;C82</f>
        <v>Zawór do instalacji parowych zawór 2-drogowy, kołnierzowy PN 25 DN 25 współpracujący z siłownikiem Danfoss AMV 423 
np.: Zawór Danfoss VFS2 PN25 DN25</v>
      </c>
      <c r="L81" s="10" t="str">
        <f t="shared" si="5"/>
        <v>szt</v>
      </c>
      <c r="M81" s="10">
        <f t="shared" si="6"/>
        <v>5</v>
      </c>
    </row>
    <row r="82" spans="2:13" x14ac:dyDescent="0.25">
      <c r="B82" s="12"/>
      <c r="C82" s="12" t="s">
        <v>122</v>
      </c>
      <c r="D82" s="13"/>
      <c r="E82" s="13"/>
      <c r="F82" s="13"/>
      <c r="G82" s="13"/>
      <c r="H82" s="13"/>
      <c r="K82"/>
      <c r="L82" s="10">
        <f t="shared" si="5"/>
        <v>0</v>
      </c>
      <c r="M82" s="10">
        <f t="shared" si="6"/>
        <v>0</v>
      </c>
    </row>
    <row r="83" spans="2:13" ht="45" x14ac:dyDescent="0.25">
      <c r="B83" s="12"/>
      <c r="C83" s="12" t="s">
        <v>123</v>
      </c>
      <c r="D83" s="13" t="s">
        <v>10</v>
      </c>
      <c r="E83" s="13">
        <v>5</v>
      </c>
      <c r="F83" s="13"/>
      <c r="G83" s="13"/>
      <c r="H83" s="13"/>
      <c r="K83" s="15" t="str">
        <f>C83&amp;CHAR(10)&amp;C84</f>
        <v>Zawór do instalacji parowych zawór 2-drogowy, kołnierzowy PN 25 DN 32 współpracujący z siłownikiem Danfoss AMV 423 
np.: Zawór Danfoss VFS2 PN25 DN32</v>
      </c>
      <c r="L83" s="10" t="str">
        <f t="shared" si="5"/>
        <v>szt</v>
      </c>
      <c r="M83" s="10">
        <f t="shared" si="6"/>
        <v>5</v>
      </c>
    </row>
    <row r="84" spans="2:13" x14ac:dyDescent="0.25">
      <c r="B84" s="12"/>
      <c r="C84" s="12" t="s">
        <v>124</v>
      </c>
      <c r="D84" s="13"/>
      <c r="E84" s="13"/>
      <c r="F84" s="13"/>
      <c r="G84" s="13"/>
      <c r="H84" s="13"/>
      <c r="K84"/>
      <c r="L84" s="10">
        <f t="shared" si="5"/>
        <v>0</v>
      </c>
      <c r="M84" s="10">
        <f t="shared" si="6"/>
        <v>0</v>
      </c>
    </row>
    <row r="85" spans="2:13" ht="45" x14ac:dyDescent="0.25">
      <c r="B85" s="12"/>
      <c r="C85" s="12" t="s">
        <v>125</v>
      </c>
      <c r="D85" s="13" t="s">
        <v>10</v>
      </c>
      <c r="E85" s="13">
        <v>5</v>
      </c>
      <c r="F85" s="13"/>
      <c r="G85" s="13"/>
      <c r="H85" s="13"/>
      <c r="K85" s="15" t="str">
        <f>C85&amp;CHAR(10)&amp;C86</f>
        <v>Zawór do instalacji parowych zawór 2-drogowy, kołnierzowy PN 25 DN 40 współpracujący z siłownikiem Danfoss AMV 423 
np.: Zawór Danfoss VFS2 PN25 DN40</v>
      </c>
      <c r="L85" s="10" t="str">
        <f t="shared" si="5"/>
        <v>szt</v>
      </c>
      <c r="M85" s="10">
        <f t="shared" si="6"/>
        <v>5</v>
      </c>
    </row>
    <row r="86" spans="2:13" x14ac:dyDescent="0.25">
      <c r="B86" s="12"/>
      <c r="C86" s="12" t="s">
        <v>126</v>
      </c>
      <c r="D86" s="13"/>
      <c r="E86" s="13"/>
      <c r="F86" s="13"/>
      <c r="G86" s="13"/>
      <c r="H86" s="13"/>
      <c r="K86"/>
      <c r="L86" s="10">
        <f t="shared" si="5"/>
        <v>0</v>
      </c>
      <c r="M86" s="10">
        <f t="shared" si="6"/>
        <v>0</v>
      </c>
    </row>
    <row r="87" spans="2:13" ht="45" x14ac:dyDescent="0.25">
      <c r="B87" s="12"/>
      <c r="C87" s="12" t="s">
        <v>127</v>
      </c>
      <c r="D87" s="13" t="s">
        <v>10</v>
      </c>
      <c r="E87" s="13">
        <v>5</v>
      </c>
      <c r="F87" s="13"/>
      <c r="G87" s="13"/>
      <c r="H87" s="13"/>
      <c r="K87" s="15" t="str">
        <f>C87&amp;CHAR(10)&amp;C88</f>
        <v>Zawór do instalacji parowych zawór 2-drogowy, kołnierzowy PN 25 DN 50 współpracujący z siłownikiem Danfoss AMV 423 
np.: Zawór Danfoss VFS2 PN25 DN50</v>
      </c>
      <c r="L87" s="10" t="str">
        <f t="shared" ref="L87:L117" si="7">D87</f>
        <v>szt</v>
      </c>
      <c r="M87" s="10">
        <f t="shared" ref="M87:M117" si="8">E87</f>
        <v>5</v>
      </c>
    </row>
    <row r="88" spans="2:13" x14ac:dyDescent="0.25">
      <c r="B88" s="12"/>
      <c r="C88" s="12" t="s">
        <v>128</v>
      </c>
      <c r="D88" s="13"/>
      <c r="E88" s="13"/>
      <c r="F88" s="13"/>
      <c r="G88" s="13"/>
      <c r="H88" s="13"/>
      <c r="K88"/>
      <c r="L88" s="10">
        <f t="shared" si="7"/>
        <v>0</v>
      </c>
      <c r="M88" s="10">
        <f t="shared" si="8"/>
        <v>0</v>
      </c>
    </row>
    <row r="89" spans="2:13" ht="45" x14ac:dyDescent="0.25">
      <c r="B89" s="12"/>
      <c r="C89" s="12" t="s">
        <v>129</v>
      </c>
      <c r="D89" s="13" t="s">
        <v>10</v>
      </c>
      <c r="E89" s="13">
        <v>5</v>
      </c>
      <c r="F89" s="13"/>
      <c r="G89" s="13"/>
      <c r="H89" s="13"/>
      <c r="K89" s="15" t="str">
        <f>C89&amp;CHAR(10)&amp;C90</f>
        <v>Zawór do instalacji parowych zawór 2-drogowy, kołnierzowy PN 25 DN 20 współpracujący z siłownikiem Danfoss AMV 523 
np.: Zawór Danfoss VFS2 PN25 DN 65</v>
      </c>
      <c r="L89" s="10" t="str">
        <f t="shared" si="7"/>
        <v>szt</v>
      </c>
      <c r="M89" s="10">
        <f t="shared" si="8"/>
        <v>5</v>
      </c>
    </row>
    <row r="90" spans="2:13" x14ac:dyDescent="0.25">
      <c r="B90" s="12"/>
      <c r="C90" s="12" t="s">
        <v>130</v>
      </c>
      <c r="D90" s="13"/>
      <c r="E90" s="13"/>
      <c r="F90" s="13"/>
      <c r="G90" s="13"/>
      <c r="H90" s="13"/>
      <c r="K90"/>
      <c r="L90" s="10">
        <f t="shared" si="7"/>
        <v>0</v>
      </c>
      <c r="M90" s="10">
        <f t="shared" si="8"/>
        <v>0</v>
      </c>
    </row>
    <row r="91" spans="2:13" ht="30" x14ac:dyDescent="0.25">
      <c r="B91" s="12"/>
      <c r="C91" s="12" t="s">
        <v>131</v>
      </c>
      <c r="D91" s="13" t="s">
        <v>10</v>
      </c>
      <c r="E91" s="13">
        <v>200</v>
      </c>
      <c r="F91" s="13"/>
      <c r="G91" s="13"/>
      <c r="H91" s="13"/>
      <c r="K91" s="15" t="str">
        <f>C91&amp;CHAR(10)&amp;C92</f>
        <v>Zawór grzejnikowy dn15 
np.: Danfoss RTD dn15</v>
      </c>
      <c r="L91" s="10" t="str">
        <f t="shared" si="7"/>
        <v>szt</v>
      </c>
      <c r="M91" s="10">
        <f t="shared" si="8"/>
        <v>200</v>
      </c>
    </row>
    <row r="92" spans="2:13" x14ac:dyDescent="0.25">
      <c r="B92" s="12"/>
      <c r="C92" s="12" t="s">
        <v>132</v>
      </c>
      <c r="D92" s="13"/>
      <c r="E92" s="13"/>
      <c r="F92" s="13"/>
      <c r="G92" s="13"/>
      <c r="H92" s="13"/>
      <c r="K92"/>
      <c r="L92" s="10">
        <f t="shared" si="7"/>
        <v>0</v>
      </c>
      <c r="M92" s="10">
        <f t="shared" si="8"/>
        <v>0</v>
      </c>
    </row>
    <row r="93" spans="2:13" x14ac:dyDescent="0.25">
      <c r="B93" s="12"/>
      <c r="C93" s="12" t="s">
        <v>133</v>
      </c>
      <c r="D93" s="13" t="s">
        <v>10</v>
      </c>
      <c r="E93" s="13">
        <v>10</v>
      </c>
      <c r="F93" s="13"/>
      <c r="G93" s="13"/>
      <c r="H93" s="13"/>
      <c r="K93"/>
      <c r="L93" s="10" t="str">
        <f t="shared" si="7"/>
        <v>szt</v>
      </c>
      <c r="M93" s="10">
        <f t="shared" si="8"/>
        <v>10</v>
      </c>
    </row>
    <row r="94" spans="2:13" ht="30" x14ac:dyDescent="0.25">
      <c r="B94" s="12"/>
      <c r="C94" s="12" t="s">
        <v>134</v>
      </c>
      <c r="D94" s="13" t="s">
        <v>10</v>
      </c>
      <c r="E94" s="13">
        <v>10</v>
      </c>
      <c r="F94" s="13"/>
      <c r="G94" s="13"/>
      <c r="H94" s="13"/>
      <c r="K94" s="15" t="str">
        <f>C94&amp;CHAR(10)&amp;C95</f>
        <v>Zawór grzejnikowy powr. Kąt.1/2 
np.: HERZ 3724-41</v>
      </c>
      <c r="L94" s="10" t="str">
        <f t="shared" si="7"/>
        <v>szt</v>
      </c>
      <c r="M94" s="10">
        <f t="shared" si="8"/>
        <v>10</v>
      </c>
    </row>
    <row r="95" spans="2:13" x14ac:dyDescent="0.25">
      <c r="B95" s="12"/>
      <c r="C95" s="12" t="s">
        <v>135</v>
      </c>
      <c r="D95" s="13"/>
      <c r="E95" s="13"/>
      <c r="F95" s="13"/>
      <c r="G95" s="13"/>
      <c r="H95" s="13"/>
      <c r="K95"/>
      <c r="L95" s="10">
        <f t="shared" si="7"/>
        <v>0</v>
      </c>
      <c r="M95" s="10">
        <f t="shared" si="8"/>
        <v>0</v>
      </c>
    </row>
    <row r="96" spans="2:13" x14ac:dyDescent="0.25">
      <c r="B96" s="12"/>
      <c r="C96" s="12" t="s">
        <v>19</v>
      </c>
      <c r="D96" s="13" t="s">
        <v>10</v>
      </c>
      <c r="E96" s="13">
        <v>10</v>
      </c>
      <c r="F96" s="13"/>
      <c r="G96" s="13"/>
      <c r="H96" s="13"/>
      <c r="K96" s="10" t="str">
        <f t="shared" ref="K96:K117" si="9">C96</f>
        <v>Zawór grzejnikowy RA-N 15 kątowy click</v>
      </c>
      <c r="L96" s="10" t="str">
        <f t="shared" si="7"/>
        <v>szt</v>
      </c>
      <c r="M96" s="10">
        <f t="shared" si="8"/>
        <v>10</v>
      </c>
    </row>
    <row r="97" spans="2:13" x14ac:dyDescent="0.25">
      <c r="B97" s="12"/>
      <c r="C97" s="12" t="s">
        <v>20</v>
      </c>
      <c r="D97" s="13" t="s">
        <v>10</v>
      </c>
      <c r="E97" s="13">
        <v>10</v>
      </c>
      <c r="F97" s="13"/>
      <c r="G97" s="13"/>
      <c r="H97" s="13"/>
      <c r="K97" s="10" t="str">
        <f t="shared" si="9"/>
        <v>Zawór grzejnikowy term. KĄT. 1 /2 WR 90V 7724-67 np.: HERZ</v>
      </c>
      <c r="L97" s="10" t="str">
        <f t="shared" si="7"/>
        <v>szt</v>
      </c>
      <c r="M97" s="10">
        <f t="shared" si="8"/>
        <v>10</v>
      </c>
    </row>
    <row r="98" spans="2:13" x14ac:dyDescent="0.25">
      <c r="B98" s="12"/>
      <c r="C98" s="12" t="s">
        <v>21</v>
      </c>
      <c r="D98" s="13" t="s">
        <v>10</v>
      </c>
      <c r="E98" s="13">
        <v>10</v>
      </c>
      <c r="F98" s="13"/>
      <c r="G98" s="13"/>
      <c r="H98" s="13"/>
      <c r="K98" s="10" t="str">
        <f t="shared" si="9"/>
        <v>Zawór kulowy GW 15 1/2 (woda) ONYX [N-N]</v>
      </c>
      <c r="L98" s="10" t="str">
        <f t="shared" si="7"/>
        <v>szt</v>
      </c>
      <c r="M98" s="10">
        <f t="shared" si="8"/>
        <v>10</v>
      </c>
    </row>
    <row r="99" spans="2:13" x14ac:dyDescent="0.25">
      <c r="B99" s="12"/>
      <c r="C99" s="12" t="s">
        <v>22</v>
      </c>
      <c r="D99" s="13" t="s">
        <v>10</v>
      </c>
      <c r="E99" s="13">
        <v>20</v>
      </c>
      <c r="F99" s="13"/>
      <c r="G99" s="13"/>
      <c r="H99" s="13"/>
      <c r="K99" s="10" t="str">
        <f t="shared" si="9"/>
        <v>Zawór kulowy GW 32 5/4 (woda) ONYX [N-N]</v>
      </c>
      <c r="L99" s="10" t="str">
        <f t="shared" si="7"/>
        <v>szt</v>
      </c>
      <c r="M99" s="10">
        <f t="shared" si="8"/>
        <v>20</v>
      </c>
    </row>
    <row r="100" spans="2:13" x14ac:dyDescent="0.25">
      <c r="B100" s="12"/>
      <c r="C100" s="12" t="s">
        <v>23</v>
      </c>
      <c r="D100" s="13" t="s">
        <v>10</v>
      </c>
      <c r="E100" s="13">
        <v>20</v>
      </c>
      <c r="F100" s="13"/>
      <c r="G100" s="13"/>
      <c r="H100" s="13"/>
      <c r="K100" s="10" t="str">
        <f t="shared" si="9"/>
        <v>Zawór kulowy GW. 25 1 (woda) ONYX [N-N]</v>
      </c>
      <c r="L100" s="10" t="str">
        <f t="shared" si="7"/>
        <v>szt</v>
      </c>
      <c r="M100" s="10">
        <f t="shared" si="8"/>
        <v>20</v>
      </c>
    </row>
    <row r="101" spans="2:13" x14ac:dyDescent="0.25">
      <c r="B101" s="12"/>
      <c r="C101" s="12" t="s">
        <v>24</v>
      </c>
      <c r="D101" s="13" t="s">
        <v>10</v>
      </c>
      <c r="E101" s="13">
        <v>10</v>
      </c>
      <c r="F101" s="13"/>
      <c r="G101" s="13"/>
      <c r="H101" s="13"/>
      <c r="K101" s="10" t="str">
        <f t="shared" si="9"/>
        <v>Zawór kulowy GW. 50 2 (woda) ONYX [N-N]</v>
      </c>
      <c r="L101" s="10" t="str">
        <f t="shared" si="7"/>
        <v>szt</v>
      </c>
      <c r="M101" s="10">
        <f t="shared" si="8"/>
        <v>10</v>
      </c>
    </row>
    <row r="102" spans="2:13" x14ac:dyDescent="0.25">
      <c r="B102" s="12"/>
      <c r="C102" s="12" t="s">
        <v>25</v>
      </c>
      <c r="D102" s="13" t="s">
        <v>10</v>
      </c>
      <c r="E102" s="13">
        <v>10</v>
      </c>
      <c r="F102" s="13"/>
      <c r="G102" s="13"/>
      <c r="H102" s="13"/>
      <c r="K102" s="10" t="str">
        <f t="shared" si="9"/>
        <v>Zawór napowietrzający MAXI VENT kan. Wew. 75. 110</v>
      </c>
      <c r="L102" s="10" t="str">
        <f t="shared" si="7"/>
        <v>szt</v>
      </c>
      <c r="M102" s="10">
        <f t="shared" si="8"/>
        <v>10</v>
      </c>
    </row>
    <row r="103" spans="2:13" x14ac:dyDescent="0.25">
      <c r="B103" s="12"/>
      <c r="C103" s="12" t="s">
        <v>26</v>
      </c>
      <c r="D103" s="13" t="s">
        <v>10</v>
      </c>
      <c r="E103" s="13">
        <v>5</v>
      </c>
      <c r="F103" s="13"/>
      <c r="G103" s="13"/>
      <c r="H103" s="13"/>
      <c r="K103" s="10" t="str">
        <f t="shared" si="9"/>
        <v>Zawór przelotowy korpus zel. glow. M294 3" 19</v>
      </c>
      <c r="L103" s="10" t="str">
        <f t="shared" si="7"/>
        <v>szt</v>
      </c>
      <c r="M103" s="10">
        <f t="shared" si="8"/>
        <v>5</v>
      </c>
    </row>
    <row r="104" spans="2:13" x14ac:dyDescent="0.25">
      <c r="B104" s="12"/>
      <c r="C104" s="12" t="s">
        <v>27</v>
      </c>
      <c r="D104" s="13" t="s">
        <v>10</v>
      </c>
      <c r="E104" s="13">
        <v>20</v>
      </c>
      <c r="F104" s="13"/>
      <c r="G104" s="13"/>
      <c r="H104" s="13"/>
      <c r="K104" s="10" t="str">
        <f t="shared" si="9"/>
        <v>Zawór przelotowy korpus zel. glow. M294 5/2" 1</v>
      </c>
      <c r="L104" s="10" t="str">
        <f t="shared" si="7"/>
        <v>szt</v>
      </c>
      <c r="M104" s="10">
        <f t="shared" si="8"/>
        <v>20</v>
      </c>
    </row>
    <row r="105" spans="2:13" x14ac:dyDescent="0.25">
      <c r="B105" s="12"/>
      <c r="C105" s="12" t="s">
        <v>28</v>
      </c>
      <c r="D105" s="13" t="s">
        <v>11</v>
      </c>
      <c r="E105" s="13">
        <v>20</v>
      </c>
      <c r="F105" s="13"/>
      <c r="G105" s="13"/>
      <c r="H105" s="13"/>
      <c r="K105" s="10" t="str">
        <f t="shared" si="9"/>
        <v>Zawór przelotowy prosty c.o. M3007 mosiężny fi 65 mm</v>
      </c>
      <c r="L105" s="10" t="str">
        <f t="shared" si="7"/>
        <v xml:space="preserve">szt </v>
      </c>
      <c r="M105" s="10">
        <f t="shared" si="8"/>
        <v>20</v>
      </c>
    </row>
    <row r="106" spans="2:13" x14ac:dyDescent="0.25">
      <c r="B106" s="12"/>
      <c r="C106" s="12" t="s">
        <v>29</v>
      </c>
      <c r="D106" s="13" t="s">
        <v>14</v>
      </c>
      <c r="E106" s="13">
        <v>3</v>
      </c>
      <c r="F106" s="13"/>
      <c r="G106" s="13"/>
      <c r="H106" s="13"/>
      <c r="K106" s="10" t="str">
        <f t="shared" si="9"/>
        <v>Zawór regulacyjny z kapilarą i czujką AVTB 25 np.: DANFOSS</v>
      </c>
      <c r="L106" s="10" t="str">
        <f t="shared" si="7"/>
        <v>kpl</v>
      </c>
      <c r="M106" s="10">
        <f t="shared" si="8"/>
        <v>3</v>
      </c>
    </row>
    <row r="107" spans="2:13" x14ac:dyDescent="0.25">
      <c r="B107" s="12"/>
      <c r="C107" s="12" t="s">
        <v>30</v>
      </c>
      <c r="D107" s="13" t="s">
        <v>10</v>
      </c>
      <c r="E107" s="13">
        <v>10</v>
      </c>
      <c r="F107" s="13"/>
      <c r="G107" s="13"/>
      <c r="H107" s="13"/>
      <c r="K107" s="10" t="str">
        <f t="shared" si="9"/>
        <v>Zawór termostatyczny RA-N 20 kątowy</v>
      </c>
      <c r="L107" s="10" t="str">
        <f t="shared" si="7"/>
        <v>szt</v>
      </c>
      <c r="M107" s="10">
        <f t="shared" si="8"/>
        <v>10</v>
      </c>
    </row>
    <row r="108" spans="2:13" x14ac:dyDescent="0.25">
      <c r="B108" s="12"/>
      <c r="C108" s="12" t="s">
        <v>31</v>
      </c>
      <c r="D108" s="13" t="s">
        <v>10</v>
      </c>
      <c r="E108" s="13">
        <v>20</v>
      </c>
      <c r="F108" s="13"/>
      <c r="G108" s="13"/>
      <c r="H108" s="13"/>
      <c r="K108" s="10" t="str">
        <f t="shared" si="9"/>
        <v xml:space="preserve">Zawór wodny kulowy gwintowany fi·15·mm </v>
      </c>
      <c r="L108" s="10" t="str">
        <f t="shared" si="7"/>
        <v>szt</v>
      </c>
      <c r="M108" s="10">
        <f t="shared" si="8"/>
        <v>20</v>
      </c>
    </row>
    <row r="109" spans="2:13" x14ac:dyDescent="0.25">
      <c r="B109" s="12"/>
      <c r="C109" s="12" t="s">
        <v>32</v>
      </c>
      <c r="D109" s="13" t="s">
        <v>10</v>
      </c>
      <c r="E109" s="13">
        <v>10</v>
      </c>
      <c r="F109" s="13"/>
      <c r="G109" s="13"/>
      <c r="H109" s="13"/>
      <c r="K109" s="10" t="str">
        <f t="shared" si="9"/>
        <v xml:space="preserve">Zawór wodny kulowy gwintowany fi·65·mm </v>
      </c>
      <c r="L109" s="10" t="str">
        <f t="shared" si="7"/>
        <v>szt</v>
      </c>
      <c r="M109" s="10">
        <f t="shared" si="8"/>
        <v>10</v>
      </c>
    </row>
    <row r="110" spans="2:13" x14ac:dyDescent="0.25">
      <c r="B110" s="12"/>
      <c r="C110" s="12" t="s">
        <v>33</v>
      </c>
      <c r="D110" s="13" t="s">
        <v>10</v>
      </c>
      <c r="E110" s="13">
        <v>55</v>
      </c>
      <c r="F110" s="13"/>
      <c r="G110" s="13"/>
      <c r="H110" s="13"/>
      <c r="K110" s="10" t="str">
        <f t="shared" si="9"/>
        <v>Zawór wodny przelotowy 1/2 (M83)</v>
      </c>
      <c r="L110" s="10" t="str">
        <f t="shared" si="7"/>
        <v>szt</v>
      </c>
      <c r="M110" s="10">
        <f t="shared" si="8"/>
        <v>55</v>
      </c>
    </row>
    <row r="111" spans="2:13" x14ac:dyDescent="0.25">
      <c r="B111" s="12"/>
      <c r="C111" s="12" t="s">
        <v>34</v>
      </c>
      <c r="D111" s="13" t="s">
        <v>11</v>
      </c>
      <c r="E111" s="13">
        <v>30</v>
      </c>
      <c r="F111" s="13"/>
      <c r="G111" s="13"/>
      <c r="H111" s="13"/>
      <c r="K111" s="10" t="str">
        <f t="shared" si="9"/>
        <v xml:space="preserve">Zawór wodny przelotowy prosty żeliwny ocynkowany M83 fi·15·mm </v>
      </c>
      <c r="L111" s="10" t="str">
        <f t="shared" si="7"/>
        <v xml:space="preserve">szt </v>
      </c>
      <c r="M111" s="10">
        <f t="shared" si="8"/>
        <v>30</v>
      </c>
    </row>
    <row r="112" spans="2:13" x14ac:dyDescent="0.25">
      <c r="B112" s="12"/>
      <c r="C112" s="12" t="s">
        <v>136</v>
      </c>
      <c r="D112" s="13" t="s">
        <v>11</v>
      </c>
      <c r="E112" s="13">
        <v>5</v>
      </c>
      <c r="F112" s="13"/>
      <c r="G112" s="13"/>
      <c r="H112" s="13"/>
      <c r="K112" s="10" t="str">
        <f t="shared" si="9"/>
        <v>Zawór wodny przelotowy prosty żeliwny ocynkowany M83 fi-80 mm</v>
      </c>
      <c r="L112" s="10" t="str">
        <f t="shared" si="7"/>
        <v xml:space="preserve">szt </v>
      </c>
      <c r="M112" s="10">
        <f t="shared" si="8"/>
        <v>5</v>
      </c>
    </row>
    <row r="113" spans="2:13" x14ac:dyDescent="0.25">
      <c r="B113" s="12"/>
      <c r="C113" s="12" t="s">
        <v>35</v>
      </c>
      <c r="D113" s="13" t="s">
        <v>10</v>
      </c>
      <c r="E113" s="13">
        <v>40</v>
      </c>
      <c r="F113" s="13"/>
      <c r="G113" s="13"/>
      <c r="H113" s="13"/>
      <c r="K113" s="10" t="str">
        <f t="shared" si="9"/>
        <v xml:space="preserve">Zawór zwrotny ½” np.: YORK 1/2 </v>
      </c>
      <c r="L113" s="10" t="str">
        <f t="shared" si="7"/>
        <v>szt</v>
      </c>
      <c r="M113" s="10">
        <f t="shared" si="8"/>
        <v>40</v>
      </c>
    </row>
    <row r="114" spans="2:13" x14ac:dyDescent="0.25">
      <c r="B114" s="12"/>
      <c r="C114" s="12" t="s">
        <v>36</v>
      </c>
      <c r="D114" s="13" t="s">
        <v>10</v>
      </c>
      <c r="E114" s="13">
        <v>50</v>
      </c>
      <c r="F114" s="13"/>
      <c r="G114" s="13"/>
      <c r="H114" s="13"/>
      <c r="K114" s="10" t="str">
        <f t="shared" si="9"/>
        <v xml:space="preserve">Zawór zwrotny 1” np.: YORK 1 </v>
      </c>
      <c r="L114" s="10" t="str">
        <f t="shared" si="7"/>
        <v>szt</v>
      </c>
      <c r="M114" s="10">
        <f t="shared" si="8"/>
        <v>50</v>
      </c>
    </row>
    <row r="115" spans="2:13" x14ac:dyDescent="0.25">
      <c r="B115" s="12"/>
      <c r="C115" s="12" t="s">
        <v>37</v>
      </c>
      <c r="D115" s="13" t="s">
        <v>10</v>
      </c>
      <c r="E115" s="13">
        <v>5</v>
      </c>
      <c r="F115" s="13"/>
      <c r="G115" s="13"/>
      <c r="H115" s="13"/>
      <c r="K115" s="10" t="str">
        <f t="shared" si="9"/>
        <v xml:space="preserve">Zawór zwrotny 2” np.: YORK 2 </v>
      </c>
      <c r="L115" s="10" t="str">
        <f t="shared" si="7"/>
        <v>szt</v>
      </c>
      <c r="M115" s="10">
        <f t="shared" si="8"/>
        <v>5</v>
      </c>
    </row>
    <row r="116" spans="2:13" x14ac:dyDescent="0.25">
      <c r="B116" s="12"/>
      <c r="C116" s="12" t="s">
        <v>38</v>
      </c>
      <c r="D116" s="13" t="s">
        <v>10</v>
      </c>
      <c r="E116" s="13">
        <v>20</v>
      </c>
      <c r="F116" s="13"/>
      <c r="G116" s="13"/>
      <c r="H116" s="13"/>
      <c r="K116" s="10" t="str">
        <f t="shared" si="9"/>
        <v>Zawór zwrotny 5/4” np.: YORK 5/4</v>
      </c>
      <c r="L116" s="10" t="str">
        <f t="shared" si="7"/>
        <v>szt</v>
      </c>
      <c r="M116" s="10">
        <f t="shared" si="8"/>
        <v>20</v>
      </c>
    </row>
    <row r="117" spans="2:13" x14ac:dyDescent="0.25">
      <c r="B117" s="12"/>
      <c r="C117" s="12" t="s">
        <v>137</v>
      </c>
      <c r="D117" s="13" t="s">
        <v>10</v>
      </c>
      <c r="E117" s="13">
        <v>6</v>
      </c>
      <c r="F117" s="13"/>
      <c r="G117" s="13"/>
      <c r="H117" s="13"/>
      <c r="K117" s="10" t="str">
        <f t="shared" si="9"/>
        <v>Zbiornik buforowy 500 l do pomp ciepła np.: Biawar BU500.8A</v>
      </c>
      <c r="L117" s="10" t="str">
        <f t="shared" si="7"/>
        <v>szt</v>
      </c>
      <c r="M117" s="10">
        <f t="shared" si="8"/>
        <v>6</v>
      </c>
    </row>
    <row r="118" spans="2:13" x14ac:dyDescent="0.25">
      <c r="B118" s="12"/>
      <c r="C118" s="12" t="s">
        <v>138</v>
      </c>
      <c r="D118" s="13"/>
      <c r="E118" s="13"/>
      <c r="F118" s="13"/>
      <c r="G118" s="13"/>
      <c r="H118" s="13"/>
    </row>
  </sheetData>
  <autoFilter ref="K11:M117" xr:uid="{00000000-0009-0000-0000-000001000000}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7</vt:i4>
      </vt:variant>
    </vt:vector>
  </HeadingPairs>
  <TitlesOfParts>
    <vt:vector size="9" baseType="lpstr">
      <vt:lpstr>Arkusz1</vt:lpstr>
      <vt:lpstr>Arkusz2</vt:lpstr>
      <vt:lpstr>Arkusz1!_FilterDatabase</vt:lpstr>
      <vt:lpstr>Arkusz2!_FilterDatabase</vt:lpstr>
      <vt:lpstr>Arkusz1!_FilterDatabase_0</vt:lpstr>
      <vt:lpstr>Arkusz2!_FilterDatabase_0</vt:lpstr>
      <vt:lpstr>Arkusz1!_FilterDatabase_0_0</vt:lpstr>
      <vt:lpstr>Arkusz2!_FilterDatabase_0_0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Renata Kwas-Rogowska</cp:lastModifiedBy>
  <cp:revision>3</cp:revision>
  <cp:lastPrinted>2022-01-12T09:26:02Z</cp:lastPrinted>
  <dcterms:created xsi:type="dcterms:W3CDTF">2018-10-05T12:01:11Z</dcterms:created>
  <dcterms:modified xsi:type="dcterms:W3CDTF">2022-01-12T09:26:29Z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