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950778D-D9BD-457C-A854-651F6D442D40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z rzeczowo-cenowy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1" l="1"/>
  <c r="P10" i="1" s="1"/>
  <c r="N11" i="1"/>
  <c r="P11" i="1" s="1"/>
  <c r="N12" i="1"/>
  <c r="N13" i="1"/>
  <c r="P13" i="1" s="1"/>
  <c r="N14" i="1"/>
  <c r="P14" i="1" s="1"/>
  <c r="N15" i="1"/>
  <c r="P15" i="1" s="1"/>
  <c r="N16" i="1"/>
  <c r="P16" i="1" s="1"/>
  <c r="N17" i="1"/>
  <c r="N18" i="1"/>
  <c r="P18" i="1" s="1"/>
  <c r="N19" i="1"/>
  <c r="P19" i="1" s="1"/>
  <c r="N20" i="1"/>
  <c r="P20" i="1" s="1"/>
  <c r="N21" i="1"/>
  <c r="P21" i="1" s="1"/>
  <c r="N22" i="1"/>
  <c r="N23" i="1"/>
  <c r="P23" i="1" s="1"/>
  <c r="N24" i="1"/>
  <c r="N25" i="1"/>
  <c r="P25" i="1" s="1"/>
  <c r="N26" i="1"/>
  <c r="P26" i="1" s="1"/>
  <c r="N27" i="1"/>
  <c r="P27" i="1" s="1"/>
  <c r="N9" i="1"/>
  <c r="P9" i="1" s="1"/>
  <c r="O10" i="1"/>
  <c r="O11" i="1"/>
  <c r="O12" i="1"/>
  <c r="P12" i="1"/>
  <c r="O13" i="1"/>
  <c r="O14" i="1"/>
  <c r="O15" i="1"/>
  <c r="O16" i="1"/>
  <c r="O17" i="1"/>
  <c r="P17" i="1"/>
  <c r="O18" i="1"/>
  <c r="O19" i="1"/>
  <c r="O20" i="1"/>
  <c r="O21" i="1"/>
  <c r="O22" i="1"/>
  <c r="P22" i="1"/>
  <c r="O23" i="1"/>
  <c r="O24" i="1"/>
  <c r="P24" i="1"/>
  <c r="O25" i="1"/>
  <c r="O26" i="1"/>
  <c r="O27" i="1"/>
  <c r="O9" i="1"/>
  <c r="P28" i="1" l="1"/>
  <c r="N28" i="1"/>
</calcChain>
</file>

<file path=xl/sharedStrings.xml><?xml version="1.0" encoding="utf-8"?>
<sst xmlns="http://schemas.openxmlformats.org/spreadsheetml/2006/main" count="98" uniqueCount="92">
  <si>
    <t>…………………………………………………………</t>
  </si>
  <si>
    <t>Nazwa Wykonawcy</t>
  </si>
  <si>
    <t>Formularz  rzeczowo- cenowy</t>
  </si>
  <si>
    <t>Pozycja</t>
  </si>
  <si>
    <t>Nr katalogowy</t>
  </si>
  <si>
    <t>Nr katalogowy który będzie dostarczony i nazwa Firmy</t>
  </si>
  <si>
    <t>Opis produktu (nazwa)</t>
  </si>
  <si>
    <t>Planowane zużecie</t>
  </si>
  <si>
    <t xml:space="preserve"> oferowana cena jednostkowa netto [zł]</t>
  </si>
  <si>
    <t>łączna cena netto danej pozycji [zł],               [ kol.4x kol 5]</t>
  </si>
  <si>
    <t xml:space="preserve"> oferowana cena jednostkowa brutto [zł]</t>
  </si>
  <si>
    <t>łączna cena brutto danej pozycji [zł],               [ kol.4x kol 7]</t>
  </si>
  <si>
    <t>Opis produktu</t>
  </si>
  <si>
    <t>Dodatkowe właściwości produktu</t>
  </si>
  <si>
    <t>Szacunkowe zapotrzebowanie w okresie  trwania umowy [szt]</t>
  </si>
  <si>
    <t>łączna cena netto danej pozycji [zł],               [ kol.6x kol 7]</t>
  </si>
  <si>
    <t>łączna cena brutto danej pozycji [zł],               [ kol.6x kol 9]</t>
  </si>
  <si>
    <t>Cena oferty</t>
  </si>
  <si>
    <t>5183-2085</t>
  </si>
  <si>
    <t>Vial insert, 250 µL, pulled point glass, 100/pk Insert size: 5.6 x 31 mm</t>
  </si>
  <si>
    <t xml:space="preserve">wkładka o objętości 250 µl, pasująca do vialek szklanych 2 ml o numerze katalogowym 5182-0715  Lp. 19, stosowanych do autosamplerów firmy Agient </t>
  </si>
  <si>
    <t>100 szt w opakowaniu</t>
  </si>
  <si>
    <t>5080-8853</t>
  </si>
  <si>
    <t xml:space="preserve">Ferrule Graphite, 0,5 mm,  </t>
  </si>
  <si>
    <t>uszczelka grafitowa do montażu kolumn  o średnicy 0,25-0,32  mm po stronie dozownika, krótka</t>
  </si>
  <si>
    <t>10 szt w opakowaniu</t>
  </si>
  <si>
    <t>uszczelka grafitowa do montażu kolumn  o średnicy 0,25-0,32  mm po stronie interface MS, długa</t>
  </si>
  <si>
    <t>Tuleja, średnica wewnętrzna 0,5 mm, wstępnie przygotowana do interfejsu MSD, 15% grafit/85% Vespel, kolumna 0,32 mm, zalecane linie transferowe Agilent GC/MS z nakrętką kolumny interfejsu MS,                    10 szt w opakowaniu</t>
  </si>
  <si>
    <t>5190-3165</t>
  </si>
  <si>
    <t>Ultra Inert Liner U, universal, Low PSI drop, low prss drop GW</t>
  </si>
  <si>
    <t>ultra obojętna dezaktywacja za pomocą waty szklanej umieszczonej wewnątrz</t>
  </si>
  <si>
    <t>Wkładka wlotowa, dzielona, ​​niski spadek ciśnienia, wata szklana                                    5 szt w opakowaniu</t>
  </si>
  <si>
    <t>5190-3163</t>
  </si>
  <si>
    <t>Ultra Inert Liner,UI,splitless,single taper,GW, 5/pk</t>
  </si>
  <si>
    <t>Wkładka wlotowa, bez podziału, pojedynczy stożek, wełna szklana, 5 szt w opakowaniu</t>
  </si>
  <si>
    <t>5183-4757-100</t>
  </si>
  <si>
    <t>11 mm Septa , Bleed/Temp Optimized Non-Stick</t>
  </si>
  <si>
    <t>septy do dozownika Split/Splittles</t>
  </si>
  <si>
    <t>Septa wlotowa, zoptymalizowana pod kątem upustu i temperatury (BTO), nieprzywierająca, 11 mm, 50 szt., do 5880, 5890, 4890, 6850, 6890, 7890 GC              100 szt w opakowaniu</t>
  </si>
  <si>
    <t>5181-3360</t>
  </si>
  <si>
    <t>Strzykawka , 10 µl do autosamplera G4514A</t>
  </si>
  <si>
    <t>FN23-26s/42/HP, Igła zwężająca się</t>
  </si>
  <si>
    <t>Kompatybilna z autosamplerem G4514A i 7683B firmy Agilent,  Strzykawka ALS, 10 µL, stała igła, 23-26s/42/stożek                            6 szt w opakowaniu</t>
  </si>
  <si>
    <t>G1099-20133</t>
  </si>
  <si>
    <t>Repeler insulator of Ion Source for 5975/5973</t>
  </si>
  <si>
    <r>
      <t>ceramiczna uszcz</t>
    </r>
    <r>
      <rPr>
        <sz val="11"/>
        <rFont val="Calibri"/>
        <family val="2"/>
        <charset val="238"/>
        <scheme val="minor"/>
      </rPr>
      <t>elka do detektora MS 5973 firmy Agilent</t>
    </r>
  </si>
  <si>
    <t>5080-8774</t>
  </si>
  <si>
    <t>Ferrule 1/4" Straight Vespel/Graghite 60%/40%</t>
  </si>
  <si>
    <t>ferula do montażu dozownika</t>
  </si>
  <si>
    <t>G7005-60061</t>
  </si>
  <si>
    <t xml:space="preserve">Filament, high temperature EI </t>
  </si>
  <si>
    <t>wysokotemperaturowe żródło jonów do kwadrupolowego detektora MS firmy Agilent</t>
  </si>
  <si>
    <t>5188-5367</t>
  </si>
  <si>
    <t>Gold Plated Inlet Seal with Washer</t>
  </si>
  <si>
    <t>złota podkładka do dozownika firmy Agilent</t>
  </si>
  <si>
    <t>Pozłacana uszczelka wlotu z podkładką</t>
  </si>
  <si>
    <t>Jet Fused Silica Capillary for 58-90</t>
  </si>
  <si>
    <t xml:space="preserve">Palnik do detektora płomieniowo-jonizacyjnego (FID)  firmy Agilent </t>
  </si>
  <si>
    <t>palnik strumieniowy, dopasowujący się, końcówka o średnicy wewnętrznej 0,011 cala, do kolumn kapilarnych</t>
  </si>
  <si>
    <t>Peak, Deioniser Bag (CFH)</t>
  </si>
  <si>
    <t>woreczki do dejonizacji wody w wytwornicy wodoru firmy PEAK</t>
  </si>
  <si>
    <t>1 szt</t>
  </si>
  <si>
    <t>RMSN-2</t>
  </si>
  <si>
    <t>Big Universal Trap, 1/8i fttgs, Nitrogen</t>
  </si>
  <si>
    <t>Filtr gazu nośnego (azot)</t>
  </si>
  <si>
    <t>Duża uniwersalna pułapka, azot, 1/8 cala, 250 psig</t>
  </si>
  <si>
    <t>5182-0715</t>
  </si>
  <si>
    <t>Certyfikowane vialki szklane, zakręcane, przezroczyste ze skalą i polem na opis,  12 x 32 mm, 9 mm średnica</t>
  </si>
  <si>
    <t>przeźroczyste, żeby pasowały do nich wkładki stożkowe Lp. 4 i nakrętki Lp. 20</t>
  </si>
  <si>
    <t>5185-5917-1000</t>
  </si>
  <si>
    <t>Certyfikowane nakrętki PP niebieskie do fiolek 2ml, (poz. 19), z septą biały PTFE/ Silikon czerwony; Septa Biały silikon/czerwony PTFE</t>
  </si>
  <si>
    <t>nakrętka z septą o średnicy 9 mm, dwuwarstwowa silicon/PTFE  , grubości 1,0 mm, 55° shore A</t>
  </si>
  <si>
    <t>1000 szt w opakowaniu</t>
  </si>
  <si>
    <t>5182-0837</t>
  </si>
  <si>
    <t>Vialki szklane do HS 20 ml, 75 mm x 22 mm
20 mL, z płaskim dnem, ze szkła bezbarwnego</t>
  </si>
  <si>
    <t>przeźroczyste, z płaskim dnem</t>
  </si>
  <si>
    <t>KX Syringe Filter, Nylon 25 µm, 0,45 µm</t>
  </si>
  <si>
    <t>filtry nylonowe , strzykawkowe</t>
  </si>
  <si>
    <t>500 szt w opakowaniu</t>
  </si>
  <si>
    <t>5060-9084</t>
  </si>
  <si>
    <t>Cond. Moisture trap 1/8 in</t>
  </si>
  <si>
    <t>Filtr gazu zatrzymujący wilgoć</t>
  </si>
  <si>
    <t>Osoba do kontaktu  z Zamawiającym w trakcie realizacji zamówienia: ……………………………………………………… tel:…………… e-mail:……………………………….</t>
  </si>
  <si>
    <t>Grupa I: Drobny sprzęt eksploatacyjny kompatybilny z aparaturą firmy Agilent (do chromatografii)</t>
  </si>
  <si>
    <t>5200-0176</t>
  </si>
  <si>
    <t>Suma pozycji 1-19 (netto)</t>
  </si>
  <si>
    <t>Suma pozycji 1-19 (brutto)</t>
  </si>
  <si>
    <t>5062-3508</t>
  </si>
  <si>
    <t xml:space="preserve">Ferrule Graphite, 0,4 mm,  </t>
  </si>
  <si>
    <t xml:space="preserve">COL12915-91 </t>
  </si>
  <si>
    <t>PES05-3216</t>
  </si>
  <si>
    <t>Załącznik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</si>
</sst>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name val="Tahoma"/>
      <family val="2"/>
      <charset val="238"/>
    </font>
    <font>
      <b/>
      <sz val="16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9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0" fillId="4" borderId="0" xfId="0" applyFill="1"/>
    <xf numFmtId="0" fontId="0" fillId="0" borderId="3" xfId="0" applyBorder="1" applyAlignment="1">
      <alignment horizont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3" fillId="4" borderId="0" xfId="0" applyFont="1" applyFill="1" applyAlignment="1">
      <alignment horizontal="left" vertical="center"/>
    </xf>
    <xf numFmtId="2" fontId="0" fillId="4" borderId="0" xfId="0" applyNumberFormat="1" applyFill="1"/>
    <xf numFmtId="0" fontId="1" fillId="4" borderId="3" xfId="1" applyFill="1" applyBorder="1" applyAlignment="1">
      <alignment horizontal="center" vertical="center" wrapText="1"/>
    </xf>
    <xf numFmtId="0" fontId="0" fillId="4" borderId="3" xfId="0" applyFill="1" applyBorder="1" applyAlignment="1">
      <alignment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10" fillId="0" borderId="3" xfId="0" applyFont="1" applyBorder="1" applyAlignment="1">
      <alignment vertical="center" wrapText="1"/>
    </xf>
    <xf numFmtId="2" fontId="0" fillId="0" borderId="3" xfId="0" applyNumberFormat="1" applyBorder="1"/>
    <xf numFmtId="0" fontId="10" fillId="0" borderId="3" xfId="0" applyFont="1" applyBorder="1" applyAlignment="1">
      <alignment horizontal="center" vertical="center" wrapText="1"/>
    </xf>
    <xf numFmtId="0" fontId="10" fillId="6" borderId="3" xfId="2" applyFont="1" applyFill="1" applyBorder="1" applyAlignment="1">
      <alignment horizontal="left" vertical="center"/>
    </xf>
    <xf numFmtId="0" fontId="10" fillId="0" borderId="3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3" xfId="0" applyFont="1" applyBorder="1" applyAlignment="1">
      <alignment horizontal="left" vertical="center"/>
    </xf>
    <xf numFmtId="0" fontId="10" fillId="0" borderId="3" xfId="0" applyFont="1" applyBorder="1"/>
    <xf numFmtId="0" fontId="10" fillId="0" borderId="3" xfId="0" applyFont="1" applyBorder="1" applyAlignment="1">
      <alignment vertical="center"/>
    </xf>
    <xf numFmtId="2" fontId="10" fillId="0" borderId="3" xfId="0" applyNumberFormat="1" applyFont="1" applyBorder="1"/>
    <xf numFmtId="0" fontId="10" fillId="0" borderId="4" xfId="0" applyFont="1" applyBorder="1"/>
    <xf numFmtId="0" fontId="10" fillId="0" borderId="3" xfId="0" applyFont="1" applyBorder="1" applyAlignment="1">
      <alignment wrapText="1"/>
    </xf>
    <xf numFmtId="2" fontId="0" fillId="0" borderId="3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0" fontId="10" fillId="0" borderId="0" xfId="0" applyFont="1" applyAlignment="1">
      <alignment vertical="center" wrapText="1"/>
    </xf>
    <xf numFmtId="0" fontId="10" fillId="0" borderId="3" xfId="0" applyFont="1" applyBorder="1" applyAlignment="1">
      <alignment horizontal="right"/>
    </xf>
    <xf numFmtId="164" fontId="10" fillId="0" borderId="3" xfId="0" applyNumberFormat="1" applyFont="1" applyBorder="1"/>
    <xf numFmtId="165" fontId="10" fillId="0" borderId="3" xfId="0" applyNumberFormat="1" applyFont="1" applyBorder="1" applyAlignment="1">
      <alignment horizontal="right" vertical="center"/>
    </xf>
    <xf numFmtId="0" fontId="10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12" fillId="0" borderId="3" xfId="0" applyFont="1" applyBorder="1"/>
    <xf numFmtId="165" fontId="0" fillId="0" borderId="3" xfId="0" applyNumberFormat="1" applyBorder="1" applyAlignment="1">
      <alignment horizontal="center" vertical="center"/>
    </xf>
    <xf numFmtId="165" fontId="0" fillId="5" borderId="7" xfId="0" applyNumberForma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0" xfId="0" applyFill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2" fontId="0" fillId="5" borderId="8" xfId="0" applyNumberForma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wrapText="1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</cellXfs>
  <cellStyles count="3">
    <cellStyle name="Dobry" xfId="1" builtinId="26"/>
    <cellStyle name="Neutralny" xfId="2" builtinId="2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5"/>
  <sheetViews>
    <sheetView tabSelected="1" zoomScale="80" zoomScaleNormal="80" workbookViewId="0">
      <selection activeCell="J5" sqref="J5"/>
    </sheetView>
  </sheetViews>
  <sheetFormatPr defaultRowHeight="15" x14ac:dyDescent="0.25"/>
  <cols>
    <col min="1" max="1" width="13" style="1" customWidth="1"/>
    <col min="2" max="3" width="17.5703125" customWidth="1"/>
    <col min="4" max="4" width="40.5703125" customWidth="1"/>
    <col min="5" max="5" width="11" hidden="1" customWidth="1"/>
    <col min="6" max="6" width="12.7109375" hidden="1" customWidth="1"/>
    <col min="7" max="7" width="14" hidden="1" customWidth="1"/>
    <col min="8" max="8" width="12.42578125" hidden="1" customWidth="1"/>
    <col min="9" max="9" width="15.42578125" hidden="1" customWidth="1"/>
    <col min="10" max="10" width="33.140625" style="2" customWidth="1"/>
    <col min="11" max="11" width="43.7109375" style="3" customWidth="1"/>
    <col min="12" max="12" width="15.140625" style="4" customWidth="1"/>
    <col min="13" max="13" width="13" style="4" customWidth="1"/>
    <col min="14" max="14" width="16.42578125" style="4" customWidth="1"/>
    <col min="15" max="16" width="12.5703125" style="4" customWidth="1"/>
  </cols>
  <sheetData>
    <row r="1" spans="1:16" ht="50.25" customHeight="1" x14ac:dyDescent="0.25">
      <c r="B1" t="s">
        <v>0</v>
      </c>
    </row>
    <row r="2" spans="1:16" ht="18" x14ac:dyDescent="0.25">
      <c r="A2" s="5"/>
      <c r="B2" s="6" t="s">
        <v>1</v>
      </c>
      <c r="C2" s="6"/>
      <c r="D2" s="6"/>
      <c r="G2" s="7"/>
    </row>
    <row r="4" spans="1:16" ht="21" x14ac:dyDescent="0.35">
      <c r="A4" s="88" t="s">
        <v>2</v>
      </c>
      <c r="B4" s="88"/>
      <c r="C4" s="88"/>
      <c r="D4" s="88"/>
      <c r="E4" s="88"/>
      <c r="F4" s="88"/>
      <c r="G4" s="88"/>
      <c r="H4" s="89"/>
      <c r="I4" s="89"/>
      <c r="J4" s="90"/>
      <c r="K4" s="91"/>
      <c r="L4" s="92"/>
      <c r="M4" s="92"/>
      <c r="N4" s="92"/>
      <c r="O4" s="92" t="s">
        <v>91</v>
      </c>
    </row>
    <row r="5" spans="1:16" s="75" customFormat="1" ht="18.75" x14ac:dyDescent="0.3">
      <c r="A5" s="81"/>
      <c r="B5" s="81"/>
      <c r="C5" s="81"/>
      <c r="D5" s="81"/>
      <c r="E5" s="81"/>
      <c r="F5" s="81"/>
      <c r="G5" s="81"/>
      <c r="J5" s="76"/>
      <c r="K5" s="77"/>
      <c r="L5" s="78"/>
      <c r="M5" s="78"/>
      <c r="N5" s="78"/>
      <c r="O5" s="78"/>
      <c r="P5" s="78"/>
    </row>
    <row r="6" spans="1:16" ht="77.45" customHeight="1" x14ac:dyDescent="0.25">
      <c r="A6" s="8" t="s">
        <v>3</v>
      </c>
      <c r="B6" s="9" t="s">
        <v>4</v>
      </c>
      <c r="C6" s="10" t="s">
        <v>5</v>
      </c>
      <c r="D6" s="9" t="s">
        <v>6</v>
      </c>
      <c r="E6" s="11" t="s">
        <v>7</v>
      </c>
      <c r="F6" s="12" t="s">
        <v>8</v>
      </c>
      <c r="G6" s="11" t="s">
        <v>9</v>
      </c>
      <c r="H6" s="13" t="s">
        <v>10</v>
      </c>
      <c r="I6" s="13" t="s">
        <v>11</v>
      </c>
      <c r="J6" s="14" t="s">
        <v>12</v>
      </c>
      <c r="K6" s="14" t="s">
        <v>13</v>
      </c>
      <c r="L6" s="71" t="s">
        <v>14</v>
      </c>
      <c r="M6" s="12" t="s">
        <v>8</v>
      </c>
      <c r="N6" s="15" t="s">
        <v>15</v>
      </c>
      <c r="O6" s="13" t="s">
        <v>10</v>
      </c>
      <c r="P6" s="14" t="s">
        <v>16</v>
      </c>
    </row>
    <row r="7" spans="1:16" ht="18" customHeight="1" x14ac:dyDescent="0.25">
      <c r="A7" s="16">
        <v>1</v>
      </c>
      <c r="B7" s="16">
        <v>2</v>
      </c>
      <c r="C7" s="16"/>
      <c r="D7" s="16">
        <v>3</v>
      </c>
      <c r="E7" s="17">
        <v>4</v>
      </c>
      <c r="F7" s="17">
        <v>5</v>
      </c>
      <c r="G7" s="16">
        <v>6</v>
      </c>
      <c r="H7" s="17">
        <v>7</v>
      </c>
      <c r="I7" s="18">
        <v>8</v>
      </c>
      <c r="J7" s="19">
        <v>4</v>
      </c>
      <c r="K7" s="20">
        <v>5</v>
      </c>
      <c r="L7" s="21">
        <v>6</v>
      </c>
      <c r="M7" s="20">
        <v>7</v>
      </c>
      <c r="N7" s="20">
        <v>8</v>
      </c>
      <c r="O7" s="20">
        <v>9</v>
      </c>
      <c r="P7" s="22">
        <v>10</v>
      </c>
    </row>
    <row r="8" spans="1:16" x14ac:dyDescent="0.25">
      <c r="A8" s="23"/>
      <c r="B8" s="24"/>
      <c r="C8" s="24"/>
      <c r="D8" s="36" t="s">
        <v>83</v>
      </c>
      <c r="E8" s="24"/>
      <c r="F8" s="37"/>
      <c r="G8" s="24"/>
      <c r="H8" s="24"/>
      <c r="I8" s="24"/>
      <c r="J8" s="38"/>
      <c r="K8" s="39"/>
      <c r="L8" s="40"/>
      <c r="M8" s="41"/>
      <c r="N8" s="41"/>
      <c r="O8" s="41"/>
      <c r="P8" s="41"/>
    </row>
    <row r="9" spans="1:16" ht="74.45" customHeight="1" x14ac:dyDescent="0.25">
      <c r="A9" s="25">
        <v>1</v>
      </c>
      <c r="B9" s="42" t="s">
        <v>18</v>
      </c>
      <c r="C9" s="42"/>
      <c r="D9" s="43" t="s">
        <v>19</v>
      </c>
      <c r="E9" s="28"/>
      <c r="F9" s="44"/>
      <c r="G9" s="28"/>
      <c r="H9" s="28"/>
      <c r="I9" s="29"/>
      <c r="J9" s="45" t="s">
        <v>20</v>
      </c>
      <c r="K9" s="26" t="s">
        <v>21</v>
      </c>
      <c r="L9" s="30">
        <v>50</v>
      </c>
      <c r="M9" s="31"/>
      <c r="N9" s="70">
        <f>L9*M9</f>
        <v>0</v>
      </c>
      <c r="O9" s="68">
        <f>ROUND(M9*1.23,2)</f>
        <v>0</v>
      </c>
      <c r="P9" s="68">
        <f>ROUND(N9*1.23,2)</f>
        <v>0</v>
      </c>
    </row>
    <row r="10" spans="1:16" ht="43.9" customHeight="1" x14ac:dyDescent="0.25">
      <c r="A10" s="25">
        <v>2</v>
      </c>
      <c r="B10" s="46" t="s">
        <v>22</v>
      </c>
      <c r="C10" s="46"/>
      <c r="D10" s="33" t="s">
        <v>23</v>
      </c>
      <c r="E10" s="28"/>
      <c r="F10" s="44"/>
      <c r="G10" s="28"/>
      <c r="H10" s="28"/>
      <c r="I10" s="29"/>
      <c r="J10" s="30" t="s">
        <v>24</v>
      </c>
      <c r="K10" s="26" t="s">
        <v>25</v>
      </c>
      <c r="L10" s="30">
        <v>1</v>
      </c>
      <c r="M10" s="31"/>
      <c r="N10" s="70">
        <f t="shared" ref="N10:N27" si="0">L10*M10</f>
        <v>0</v>
      </c>
      <c r="O10" s="68">
        <f t="shared" ref="O10:O27" si="1">ROUND(M10*1.23,2)</f>
        <v>0</v>
      </c>
      <c r="P10" s="68">
        <f t="shared" ref="P10:P27" si="2">ROUND(N10*1.23,2)</f>
        <v>0</v>
      </c>
    </row>
    <row r="11" spans="1:16" ht="88.5" customHeight="1" x14ac:dyDescent="0.25">
      <c r="A11" s="25">
        <v>3</v>
      </c>
      <c r="B11" s="46" t="s">
        <v>87</v>
      </c>
      <c r="C11" s="46"/>
      <c r="D11" s="47" t="s">
        <v>88</v>
      </c>
      <c r="E11" s="28"/>
      <c r="F11" s="44"/>
      <c r="G11" s="28"/>
      <c r="H11" s="28"/>
      <c r="I11" s="29"/>
      <c r="J11" s="30" t="s">
        <v>26</v>
      </c>
      <c r="K11" s="26" t="s">
        <v>27</v>
      </c>
      <c r="L11" s="30">
        <v>1</v>
      </c>
      <c r="M11" s="31"/>
      <c r="N11" s="70">
        <f t="shared" si="0"/>
        <v>0</v>
      </c>
      <c r="O11" s="68">
        <f t="shared" si="1"/>
        <v>0</v>
      </c>
      <c r="P11" s="68">
        <f t="shared" si="2"/>
        <v>0</v>
      </c>
    </row>
    <row r="12" spans="1:16" ht="49.9" customHeight="1" x14ac:dyDescent="0.25">
      <c r="A12" s="25">
        <v>4</v>
      </c>
      <c r="B12" s="42" t="s">
        <v>28</v>
      </c>
      <c r="C12" s="42"/>
      <c r="D12" s="33" t="s">
        <v>29</v>
      </c>
      <c r="E12" s="28"/>
      <c r="F12" s="44"/>
      <c r="G12" s="28"/>
      <c r="H12" s="28"/>
      <c r="I12" s="29"/>
      <c r="J12" s="30" t="s">
        <v>30</v>
      </c>
      <c r="K12" s="26" t="s">
        <v>31</v>
      </c>
      <c r="L12" s="30">
        <v>1</v>
      </c>
      <c r="M12" s="31"/>
      <c r="N12" s="70">
        <f t="shared" si="0"/>
        <v>0</v>
      </c>
      <c r="O12" s="68">
        <f t="shared" si="1"/>
        <v>0</v>
      </c>
      <c r="P12" s="68">
        <f t="shared" si="2"/>
        <v>0</v>
      </c>
    </row>
    <row r="13" spans="1:16" ht="47.45" customHeight="1" x14ac:dyDescent="0.25">
      <c r="A13" s="25">
        <v>5</v>
      </c>
      <c r="B13" s="28" t="s">
        <v>32</v>
      </c>
      <c r="C13" s="28"/>
      <c r="D13" s="26" t="s">
        <v>33</v>
      </c>
      <c r="E13" s="28"/>
      <c r="F13" s="44"/>
      <c r="G13" s="28"/>
      <c r="H13" s="28"/>
      <c r="I13" s="29"/>
      <c r="J13" s="30" t="s">
        <v>30</v>
      </c>
      <c r="K13" s="26" t="s">
        <v>34</v>
      </c>
      <c r="L13" s="30">
        <v>5</v>
      </c>
      <c r="M13" s="31"/>
      <c r="N13" s="70">
        <f t="shared" si="0"/>
        <v>0</v>
      </c>
      <c r="O13" s="68">
        <f t="shared" si="1"/>
        <v>0</v>
      </c>
      <c r="P13" s="68">
        <f t="shared" si="2"/>
        <v>0</v>
      </c>
    </row>
    <row r="14" spans="1:16" ht="60" customHeight="1" x14ac:dyDescent="0.25">
      <c r="A14" s="25">
        <v>6</v>
      </c>
      <c r="B14" s="27" t="s">
        <v>35</v>
      </c>
      <c r="C14" s="28"/>
      <c r="D14" s="33" t="s">
        <v>36</v>
      </c>
      <c r="E14" s="28"/>
      <c r="F14" s="44"/>
      <c r="G14" s="28"/>
      <c r="H14" s="28"/>
      <c r="I14" s="29"/>
      <c r="J14" s="30" t="s">
        <v>37</v>
      </c>
      <c r="K14" s="26" t="s">
        <v>38</v>
      </c>
      <c r="L14" s="30">
        <v>1</v>
      </c>
      <c r="M14" s="31"/>
      <c r="N14" s="70">
        <f t="shared" si="0"/>
        <v>0</v>
      </c>
      <c r="O14" s="68">
        <f t="shared" si="1"/>
        <v>0</v>
      </c>
      <c r="P14" s="68">
        <f t="shared" si="2"/>
        <v>0</v>
      </c>
    </row>
    <row r="15" spans="1:16" ht="56.45" customHeight="1" x14ac:dyDescent="0.25">
      <c r="A15" s="25">
        <v>7</v>
      </c>
      <c r="B15" s="42" t="s">
        <v>39</v>
      </c>
      <c r="C15" s="42"/>
      <c r="D15" s="47" t="s">
        <v>40</v>
      </c>
      <c r="E15" s="28"/>
      <c r="F15" s="44"/>
      <c r="G15" s="28"/>
      <c r="H15" s="28"/>
      <c r="I15" s="29"/>
      <c r="J15" s="30" t="s">
        <v>41</v>
      </c>
      <c r="K15" s="43" t="s">
        <v>42</v>
      </c>
      <c r="L15" s="30">
        <v>3</v>
      </c>
      <c r="M15" s="31"/>
      <c r="N15" s="70">
        <f t="shared" si="0"/>
        <v>0</v>
      </c>
      <c r="O15" s="68">
        <f t="shared" si="1"/>
        <v>0</v>
      </c>
      <c r="P15" s="68">
        <f t="shared" si="2"/>
        <v>0</v>
      </c>
    </row>
    <row r="16" spans="1:16" ht="42" customHeight="1" x14ac:dyDescent="0.25">
      <c r="A16" s="25">
        <v>8</v>
      </c>
      <c r="B16" s="27" t="s">
        <v>43</v>
      </c>
      <c r="C16" s="27"/>
      <c r="D16" s="27" t="s">
        <v>44</v>
      </c>
      <c r="E16" s="28"/>
      <c r="F16" s="44"/>
      <c r="G16" s="28"/>
      <c r="H16" s="28"/>
      <c r="I16" s="29"/>
      <c r="J16" s="30" t="s">
        <v>45</v>
      </c>
      <c r="K16" s="26"/>
      <c r="L16" s="30">
        <v>2</v>
      </c>
      <c r="M16" s="31"/>
      <c r="N16" s="70">
        <f t="shared" si="0"/>
        <v>0</v>
      </c>
      <c r="O16" s="68">
        <f t="shared" si="1"/>
        <v>0</v>
      </c>
      <c r="P16" s="68">
        <f t="shared" si="2"/>
        <v>0</v>
      </c>
    </row>
    <row r="17" spans="1:16" ht="34.15" customHeight="1" x14ac:dyDescent="0.25">
      <c r="A17" s="25">
        <v>9</v>
      </c>
      <c r="B17" s="27" t="s">
        <v>46</v>
      </c>
      <c r="C17" s="27"/>
      <c r="D17" s="33" t="s">
        <v>47</v>
      </c>
      <c r="E17" s="28"/>
      <c r="F17" s="44"/>
      <c r="G17" s="28"/>
      <c r="H17" s="28"/>
      <c r="I17" s="29"/>
      <c r="J17" s="33" t="s">
        <v>48</v>
      </c>
      <c r="K17" s="26" t="s">
        <v>25</v>
      </c>
      <c r="L17" s="30">
        <v>1</v>
      </c>
      <c r="M17" s="31"/>
      <c r="N17" s="70">
        <f t="shared" si="0"/>
        <v>0</v>
      </c>
      <c r="O17" s="68">
        <f t="shared" si="1"/>
        <v>0</v>
      </c>
      <c r="P17" s="68">
        <f t="shared" si="2"/>
        <v>0</v>
      </c>
    </row>
    <row r="18" spans="1:16" ht="42" customHeight="1" x14ac:dyDescent="0.25">
      <c r="A18" s="25">
        <v>10</v>
      </c>
      <c r="B18" s="27" t="s">
        <v>49</v>
      </c>
      <c r="C18" s="28"/>
      <c r="D18" s="33" t="s">
        <v>50</v>
      </c>
      <c r="E18" s="28"/>
      <c r="F18" s="44"/>
      <c r="G18" s="28"/>
      <c r="H18" s="28"/>
      <c r="I18" s="29"/>
      <c r="J18" s="30" t="s">
        <v>51</v>
      </c>
      <c r="K18" s="26"/>
      <c r="L18" s="30">
        <v>4</v>
      </c>
      <c r="M18" s="31"/>
      <c r="N18" s="70">
        <f t="shared" si="0"/>
        <v>0</v>
      </c>
      <c r="O18" s="68">
        <f t="shared" si="1"/>
        <v>0</v>
      </c>
      <c r="P18" s="68">
        <f t="shared" si="2"/>
        <v>0</v>
      </c>
    </row>
    <row r="19" spans="1:16" ht="32.450000000000003" customHeight="1" x14ac:dyDescent="0.25">
      <c r="A19" s="25">
        <v>11</v>
      </c>
      <c r="B19" s="27" t="s">
        <v>52</v>
      </c>
      <c r="C19" s="28"/>
      <c r="D19" s="27" t="s">
        <v>53</v>
      </c>
      <c r="E19" s="28"/>
      <c r="F19" s="44"/>
      <c r="G19" s="28"/>
      <c r="H19" s="28"/>
      <c r="I19" s="29"/>
      <c r="J19" s="30" t="s">
        <v>54</v>
      </c>
      <c r="K19" s="48" t="s">
        <v>55</v>
      </c>
      <c r="L19" s="30">
        <v>1</v>
      </c>
      <c r="M19" s="31"/>
      <c r="N19" s="70">
        <f t="shared" si="0"/>
        <v>0</v>
      </c>
      <c r="O19" s="68">
        <f t="shared" si="1"/>
        <v>0</v>
      </c>
      <c r="P19" s="68">
        <f t="shared" si="2"/>
        <v>0</v>
      </c>
    </row>
    <row r="20" spans="1:16" ht="40.9" customHeight="1" x14ac:dyDescent="0.25">
      <c r="A20" s="25">
        <v>12</v>
      </c>
      <c r="B20" s="49" t="s">
        <v>84</v>
      </c>
      <c r="C20" s="50"/>
      <c r="D20" s="51" t="s">
        <v>56</v>
      </c>
      <c r="E20" s="50"/>
      <c r="F20" s="52"/>
      <c r="G20" s="50"/>
      <c r="H20" s="50"/>
      <c r="I20" s="53"/>
      <c r="J20" s="45" t="s">
        <v>57</v>
      </c>
      <c r="K20" s="54" t="s">
        <v>58</v>
      </c>
      <c r="L20" s="30">
        <v>2</v>
      </c>
      <c r="M20" s="31"/>
      <c r="N20" s="70">
        <f t="shared" si="0"/>
        <v>0</v>
      </c>
      <c r="O20" s="68">
        <f t="shared" si="1"/>
        <v>0</v>
      </c>
      <c r="P20" s="68">
        <f t="shared" si="2"/>
        <v>0</v>
      </c>
    </row>
    <row r="21" spans="1:16" ht="31.15" customHeight="1" x14ac:dyDescent="0.25">
      <c r="A21" s="25">
        <v>13</v>
      </c>
      <c r="B21" s="72" t="s">
        <v>90</v>
      </c>
      <c r="C21" s="42"/>
      <c r="D21" s="27" t="s">
        <v>59</v>
      </c>
      <c r="E21" s="28"/>
      <c r="F21" s="44"/>
      <c r="G21" s="28"/>
      <c r="H21" s="28"/>
      <c r="I21" s="29"/>
      <c r="J21" s="30" t="s">
        <v>60</v>
      </c>
      <c r="K21" s="26" t="s">
        <v>61</v>
      </c>
      <c r="L21" s="30">
        <v>5</v>
      </c>
      <c r="M21" s="31"/>
      <c r="N21" s="70">
        <f t="shared" si="0"/>
        <v>0</v>
      </c>
      <c r="O21" s="68">
        <f t="shared" si="1"/>
        <v>0</v>
      </c>
      <c r="P21" s="68">
        <f t="shared" si="2"/>
        <v>0</v>
      </c>
    </row>
    <row r="22" spans="1:16" ht="38.450000000000003" customHeight="1" x14ac:dyDescent="0.25">
      <c r="A22" s="25">
        <v>14</v>
      </c>
      <c r="B22" s="27" t="s">
        <v>62</v>
      </c>
      <c r="C22" s="27"/>
      <c r="D22" s="27" t="s">
        <v>63</v>
      </c>
      <c r="E22" s="27"/>
      <c r="F22" s="55"/>
      <c r="G22" s="27"/>
      <c r="H22" s="27"/>
      <c r="I22" s="56"/>
      <c r="J22" s="30" t="s">
        <v>64</v>
      </c>
      <c r="K22" s="57" t="s">
        <v>65</v>
      </c>
      <c r="L22" s="30">
        <v>1</v>
      </c>
      <c r="M22" s="31"/>
      <c r="N22" s="70">
        <f t="shared" si="0"/>
        <v>0</v>
      </c>
      <c r="O22" s="68">
        <f t="shared" si="1"/>
        <v>0</v>
      </c>
      <c r="P22" s="68">
        <f t="shared" si="2"/>
        <v>0</v>
      </c>
    </row>
    <row r="23" spans="1:16" ht="45" customHeight="1" x14ac:dyDescent="0.25">
      <c r="A23" s="25">
        <v>15</v>
      </c>
      <c r="B23" s="49" t="s">
        <v>66</v>
      </c>
      <c r="C23" s="49"/>
      <c r="D23" s="47" t="s">
        <v>67</v>
      </c>
      <c r="E23" s="58"/>
      <c r="F23" s="59"/>
      <c r="G23" s="60"/>
      <c r="H23" s="50"/>
      <c r="I23" s="53"/>
      <c r="J23" s="45" t="s">
        <v>68</v>
      </c>
      <c r="K23" s="43" t="s">
        <v>21</v>
      </c>
      <c r="L23" s="30">
        <v>8</v>
      </c>
      <c r="M23" s="31"/>
      <c r="N23" s="70">
        <f t="shared" si="0"/>
        <v>0</v>
      </c>
      <c r="O23" s="68">
        <f t="shared" si="1"/>
        <v>0</v>
      </c>
      <c r="P23" s="68">
        <f t="shared" si="2"/>
        <v>0</v>
      </c>
    </row>
    <row r="24" spans="1:16" ht="60" customHeight="1" x14ac:dyDescent="0.25">
      <c r="A24" s="25">
        <v>16</v>
      </c>
      <c r="B24" s="49" t="s">
        <v>69</v>
      </c>
      <c r="C24" s="49"/>
      <c r="D24" s="47" t="s">
        <v>70</v>
      </c>
      <c r="E24" s="58"/>
      <c r="F24" s="59"/>
      <c r="G24" s="60"/>
      <c r="H24" s="50"/>
      <c r="I24" s="53"/>
      <c r="J24" s="45" t="s">
        <v>71</v>
      </c>
      <c r="K24" s="43" t="s">
        <v>72</v>
      </c>
      <c r="L24" s="30">
        <v>1</v>
      </c>
      <c r="M24" s="31"/>
      <c r="N24" s="70">
        <f t="shared" si="0"/>
        <v>0</v>
      </c>
      <c r="O24" s="68">
        <f t="shared" si="1"/>
        <v>0</v>
      </c>
      <c r="P24" s="68">
        <f t="shared" si="2"/>
        <v>0</v>
      </c>
    </row>
    <row r="25" spans="1:16" ht="59.25" customHeight="1" x14ac:dyDescent="0.25">
      <c r="A25" s="25">
        <v>17</v>
      </c>
      <c r="B25" s="47" t="s">
        <v>73</v>
      </c>
      <c r="C25" s="47"/>
      <c r="D25" s="47" t="s">
        <v>74</v>
      </c>
      <c r="E25" s="58"/>
      <c r="F25" s="59"/>
      <c r="G25" s="60"/>
      <c r="H25" s="50"/>
      <c r="I25" s="53"/>
      <c r="J25" s="45" t="s">
        <v>75</v>
      </c>
      <c r="K25" s="43" t="s">
        <v>21</v>
      </c>
      <c r="L25" s="30">
        <v>1</v>
      </c>
      <c r="M25" s="31"/>
      <c r="N25" s="70">
        <f t="shared" si="0"/>
        <v>0</v>
      </c>
      <c r="O25" s="68">
        <f t="shared" si="1"/>
        <v>0</v>
      </c>
      <c r="P25" s="68">
        <f t="shared" si="2"/>
        <v>0</v>
      </c>
    </row>
    <row r="26" spans="1:16" ht="16.899999999999999" customHeight="1" x14ac:dyDescent="0.25">
      <c r="A26" s="25">
        <v>18</v>
      </c>
      <c r="B26" s="50" t="s">
        <v>89</v>
      </c>
      <c r="C26" s="50"/>
      <c r="D26" s="50" t="s">
        <v>76</v>
      </c>
      <c r="E26" s="50"/>
      <c r="F26" s="50"/>
      <c r="G26" s="50"/>
      <c r="H26" s="50"/>
      <c r="I26" s="50"/>
      <c r="J26" s="50" t="s">
        <v>77</v>
      </c>
      <c r="K26" s="43" t="s">
        <v>78</v>
      </c>
      <c r="L26" s="32">
        <v>7</v>
      </c>
      <c r="M26" s="31"/>
      <c r="N26" s="70">
        <f t="shared" si="0"/>
        <v>0</v>
      </c>
      <c r="O26" s="68">
        <f t="shared" si="1"/>
        <v>0</v>
      </c>
      <c r="P26" s="68">
        <f t="shared" si="2"/>
        <v>0</v>
      </c>
    </row>
    <row r="27" spans="1:16" ht="16.899999999999999" customHeight="1" x14ac:dyDescent="0.25">
      <c r="A27" s="25">
        <v>19</v>
      </c>
      <c r="B27" s="67" t="s">
        <v>79</v>
      </c>
      <c r="C27" s="67"/>
      <c r="D27" s="67" t="s">
        <v>80</v>
      </c>
      <c r="E27" s="50"/>
      <c r="F27" s="50"/>
      <c r="G27" s="50"/>
      <c r="H27" s="50"/>
      <c r="I27" s="50"/>
      <c r="J27" s="54" t="s">
        <v>81</v>
      </c>
      <c r="K27" s="43"/>
      <c r="L27" s="61">
        <v>1</v>
      </c>
      <c r="M27" s="62"/>
      <c r="N27" s="70">
        <f t="shared" si="0"/>
        <v>0</v>
      </c>
      <c r="O27" s="68">
        <f t="shared" si="1"/>
        <v>0</v>
      </c>
      <c r="P27" s="68">
        <f t="shared" si="2"/>
        <v>0</v>
      </c>
    </row>
    <row r="28" spans="1:16" ht="43.15" customHeight="1" thickBot="1" x14ac:dyDescent="0.3">
      <c r="J28" s="73" t="s">
        <v>17</v>
      </c>
      <c r="K28" s="73"/>
      <c r="L28" s="34"/>
      <c r="M28" s="79" t="s">
        <v>85</v>
      </c>
      <c r="N28" s="87">
        <f>SUM(N9:N27)</f>
        <v>0</v>
      </c>
      <c r="O28" s="35" t="s">
        <v>86</v>
      </c>
      <c r="P28" s="69">
        <f>SUM(P9:P27)</f>
        <v>0</v>
      </c>
    </row>
    <row r="29" spans="1:16" s="82" customFormat="1" ht="43.15" customHeight="1" x14ac:dyDescent="0.25">
      <c r="A29" s="74"/>
      <c r="J29" s="83"/>
      <c r="K29" s="83"/>
      <c r="L29" s="84"/>
      <c r="M29" s="80"/>
      <c r="N29" s="85"/>
      <c r="O29" s="80"/>
      <c r="P29" s="86"/>
    </row>
    <row r="30" spans="1:16" x14ac:dyDescent="0.25">
      <c r="A30" s="65"/>
      <c r="B30" s="65"/>
      <c r="C30" s="65"/>
      <c r="D30" s="65"/>
      <c r="E30" s="65"/>
      <c r="K30" s="64"/>
      <c r="L30" s="63"/>
    </row>
    <row r="31" spans="1:16" x14ac:dyDescent="0.25">
      <c r="A31" s="66" t="s">
        <v>82</v>
      </c>
      <c r="B31" s="65"/>
      <c r="C31" s="65"/>
      <c r="D31" s="65"/>
      <c r="E31" s="65"/>
      <c r="K31" s="64"/>
    </row>
    <row r="32" spans="1:16" ht="13.9" customHeight="1" x14ac:dyDescent="0.25"/>
    <row r="33" spans="4:12" hidden="1" x14ac:dyDescent="0.25">
      <c r="K33" s="64"/>
      <c r="L33" s="63"/>
    </row>
    <row r="34" spans="4:12" hidden="1" x14ac:dyDescent="0.25">
      <c r="K34" s="64"/>
      <c r="L34" s="63"/>
    </row>
    <row r="35" spans="4:12" hidden="1" x14ac:dyDescent="0.25">
      <c r="D35" s="1"/>
    </row>
  </sheetData>
  <mergeCells count="2">
    <mergeCell ref="A4:G4"/>
    <mergeCell ref="J28:K28"/>
  </mergeCells>
  <pageMargins left="0.25" right="0.25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rzeczowo-cenowy</vt:lpstr>
    </vt:vector>
  </TitlesOfParts>
  <Company>Uniwersytet Morski w Gdyni - Instytut Morski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Galer-Tatarowicz</dc:creator>
  <cp:lastModifiedBy>Anita Brunowicz</cp:lastModifiedBy>
  <cp:lastPrinted>2022-05-25T09:32:42Z</cp:lastPrinted>
  <dcterms:created xsi:type="dcterms:W3CDTF">2022-03-17T09:30:16Z</dcterms:created>
  <dcterms:modified xsi:type="dcterms:W3CDTF">2026-08-19T11:38:54Z</dcterms:modified>
</cp:coreProperties>
</file>