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60. Ablacja dla PKI\"/>
    </mc:Choice>
  </mc:AlternateContent>
  <xr:revisionPtr revIDLastSave="0" documentId="13_ncr:1_{2B7D78DB-7A84-47AB-B7E3-D4FC49FEB6DB}" xr6:coauthVersionLast="47" xr6:coauthVersionMax="47" xr10:uidLastSave="{00000000-0000-0000-0000-000000000000}"/>
  <bookViews>
    <workbookView xWindow="-120" yWindow="-120" windowWidth="29040" windowHeight="15720" xr2:uid="{2016BABB-224F-46BF-A453-5E6B358CBDD2}"/>
  </bookViews>
  <sheets>
    <sheet name="Pakiet 1" sheetId="1" r:id="rId1"/>
    <sheet name="Pakiet 2" sheetId="8" r:id="rId2"/>
    <sheet name="Pakiet 3" sheetId="9" r:id="rId3"/>
    <sheet name="Pakiet 4" sheetId="10" r:id="rId4"/>
    <sheet name="Pakiet 5" sheetId="11" r:id="rId5"/>
    <sheet name="Pakiet 6" sheetId="12" r:id="rId6"/>
    <sheet name="Pakiet 7" sheetId="13" r:id="rId7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13" l="1"/>
  <c r="I34" i="10" l="1"/>
  <c r="I26" i="11"/>
  <c r="J26" i="11" s="1"/>
  <c r="G26" i="11"/>
  <c r="I24" i="11"/>
  <c r="J24" i="11" s="1"/>
  <c r="G24" i="11"/>
  <c r="I22" i="11"/>
  <c r="J22" i="11" s="1"/>
  <c r="G22" i="11"/>
  <c r="I20" i="11"/>
  <c r="J20" i="11"/>
  <c r="G20" i="11"/>
  <c r="I19" i="11"/>
  <c r="J19" i="11" s="1"/>
  <c r="G19" i="11"/>
  <c r="I17" i="11"/>
  <c r="J17" i="11" s="1"/>
  <c r="G17" i="11"/>
  <c r="I15" i="11"/>
  <c r="J15" i="11" s="1"/>
  <c r="G15" i="11"/>
  <c r="I13" i="11"/>
  <c r="J13" i="11" s="1"/>
  <c r="G13" i="11"/>
  <c r="I12" i="11"/>
  <c r="J12" i="11" s="1"/>
  <c r="G12" i="11"/>
  <c r="I11" i="11"/>
  <c r="J11" i="11" s="1"/>
  <c r="G11" i="11"/>
  <c r="I10" i="11"/>
  <c r="J10" i="11" s="1"/>
  <c r="G10" i="11"/>
  <c r="I15" i="10"/>
  <c r="J15" i="10" s="1"/>
  <c r="I36" i="10"/>
  <c r="J36" i="10" s="1"/>
  <c r="G36" i="10"/>
  <c r="I27" i="10"/>
  <c r="J27" i="10" s="1"/>
  <c r="G27" i="10"/>
  <c r="I26" i="10"/>
  <c r="J26" i="10" s="1"/>
  <c r="G26" i="10"/>
  <c r="I24" i="10"/>
  <c r="J24" i="10" s="1"/>
  <c r="G24" i="10"/>
  <c r="I23" i="10"/>
  <c r="J23" i="10" s="1"/>
  <c r="G23" i="10"/>
  <c r="I21" i="10"/>
  <c r="J21" i="10" s="1"/>
  <c r="G21" i="10"/>
  <c r="I20" i="10"/>
  <c r="J20" i="10" s="1"/>
  <c r="G20" i="10"/>
  <c r="I18" i="10"/>
  <c r="J18" i="10" s="1"/>
  <c r="G18" i="10"/>
  <c r="I16" i="10"/>
  <c r="J16" i="10" s="1"/>
  <c r="G16" i="10"/>
  <c r="G15" i="10"/>
  <c r="I14" i="10"/>
  <c r="J14" i="10" s="1"/>
  <c r="G14" i="10"/>
  <c r="I12" i="10"/>
  <c r="J12" i="10" s="1"/>
  <c r="G12" i="10"/>
  <c r="I11" i="10"/>
  <c r="J11" i="10" s="1"/>
  <c r="G11" i="10"/>
  <c r="I9" i="10"/>
  <c r="J9" i="10" s="1"/>
  <c r="G9" i="10"/>
  <c r="I8" i="10"/>
  <c r="J8" i="10" s="1"/>
  <c r="G8" i="10"/>
  <c r="I7" i="10"/>
  <c r="J7" i="10" s="1"/>
  <c r="G7" i="10"/>
  <c r="I5" i="10"/>
  <c r="J5" i="10" s="1"/>
  <c r="G5" i="10"/>
  <c r="J11" i="13" l="1"/>
  <c r="G11" i="13"/>
  <c r="I9" i="13"/>
  <c r="J9" i="13" s="1"/>
  <c r="G9" i="13"/>
  <c r="I7" i="13"/>
  <c r="J7" i="13" s="1"/>
  <c r="G7" i="13"/>
  <c r="I5" i="13"/>
  <c r="J5" i="13" s="1"/>
  <c r="G5" i="13"/>
  <c r="G13" i="13" s="1"/>
  <c r="I9" i="12"/>
  <c r="J9" i="12" s="1"/>
  <c r="G9" i="12"/>
  <c r="I7" i="12"/>
  <c r="J7" i="12" s="1"/>
  <c r="G7" i="12"/>
  <c r="I5" i="12"/>
  <c r="J5" i="12" s="1"/>
  <c r="G5" i="12"/>
  <c r="G11" i="12" s="1"/>
  <c r="I8" i="11"/>
  <c r="J8" i="11" s="1"/>
  <c r="G8" i="11"/>
  <c r="I7" i="11"/>
  <c r="J7" i="11" s="1"/>
  <c r="G7" i="11"/>
  <c r="I5" i="11"/>
  <c r="J5" i="11" s="1"/>
  <c r="G5" i="11"/>
  <c r="J34" i="10"/>
  <c r="G34" i="10"/>
  <c r="I33" i="10"/>
  <c r="J33" i="10" s="1"/>
  <c r="G33" i="10"/>
  <c r="I31" i="10"/>
  <c r="J31" i="10" s="1"/>
  <c r="G31" i="10"/>
  <c r="I30" i="10"/>
  <c r="J30" i="10" s="1"/>
  <c r="G30" i="10"/>
  <c r="I29" i="10"/>
  <c r="J29" i="10" s="1"/>
  <c r="J38" i="10" s="1"/>
  <c r="G29" i="10"/>
  <c r="G38" i="10" s="1"/>
  <c r="J13" i="13" l="1"/>
  <c r="J11" i="12"/>
  <c r="G28" i="11"/>
  <c r="J28" i="11"/>
  <c r="I11" i="9"/>
  <c r="J11" i="9" s="1"/>
  <c r="G6" i="9"/>
  <c r="I6" i="9"/>
  <c r="J6" i="9"/>
  <c r="G7" i="9"/>
  <c r="I7" i="9"/>
  <c r="J7" i="9"/>
  <c r="G8" i="9"/>
  <c r="I8" i="9"/>
  <c r="J8" i="9"/>
  <c r="G9" i="9"/>
  <c r="I9" i="9"/>
  <c r="J9" i="9"/>
  <c r="G10" i="9"/>
  <c r="I10" i="9"/>
  <c r="J10" i="9"/>
  <c r="G11" i="9"/>
  <c r="I5" i="9"/>
  <c r="J5" i="9" s="1"/>
  <c r="G5" i="9"/>
  <c r="I9" i="8"/>
  <c r="J9" i="8" s="1"/>
  <c r="G9" i="8"/>
  <c r="I8" i="8"/>
  <c r="J8" i="8" s="1"/>
  <c r="G8" i="8"/>
  <c r="I7" i="8"/>
  <c r="J7" i="8" s="1"/>
  <c r="G7" i="8"/>
  <c r="I6" i="8"/>
  <c r="J6" i="8" s="1"/>
  <c r="G6" i="8"/>
  <c r="I5" i="8"/>
  <c r="J5" i="8" s="1"/>
  <c r="G5" i="8"/>
  <c r="G11" i="8" s="1"/>
  <c r="J6" i="1"/>
  <c r="J7" i="1"/>
  <c r="J8" i="1"/>
  <c r="I6" i="1"/>
  <c r="I7" i="1"/>
  <c r="I8" i="1"/>
  <c r="I9" i="1"/>
  <c r="J9" i="1" s="1"/>
  <c r="I5" i="1"/>
  <c r="J5" i="1" s="1"/>
  <c r="G6" i="1"/>
  <c r="G7" i="1"/>
  <c r="G8" i="1"/>
  <c r="G9" i="1"/>
  <c r="G5" i="1"/>
  <c r="G11" i="1" s="1"/>
  <c r="G13" i="9" l="1"/>
  <c r="J13" i="9"/>
  <c r="J11" i="8"/>
  <c r="J11" i="1"/>
</calcChain>
</file>

<file path=xl/sharedStrings.xml><?xml version="1.0" encoding="utf-8"?>
<sst xmlns="http://schemas.openxmlformats.org/spreadsheetml/2006/main" count="380" uniqueCount="148">
  <si>
    <t>Folmularz asortymentowo - cenowy</t>
  </si>
  <si>
    <t>Lp.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</si>
  <si>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</si>
  <si>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</si>
  <si>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</si>
  <si>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</si>
  <si>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</si>
  <si>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</si>
  <si>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</si>
  <si>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</si>
  <si>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SUMA</t>
  </si>
  <si>
    <t>Uwaga! Zamawiający podaje sposób wyliczenia wartości brutto :</t>
  </si>
  <si>
    <t>cena jednostkowa netto + stawka podatku VAT = cenajednostkowa brutto</t>
  </si>
  <si>
    <t>cena jednostkowa brutto x ilość = wartość brutto</t>
  </si>
  <si>
    <t>1) W przypadku braku produkcji danego wyrobu - należy umieścić tę informację w wierszu przeznaczonym na wycenę. W przypadku czasowej niedostępności w momencie</t>
  </si>
  <si>
    <t xml:space="preserve">kładania oferty, Wykonawca musi rozeznać, czy będzie w stanie zabezpieczyć potrzeby Zamawiającego, określone w SWZ w całym czasie obowiązywania umowy. Jeśli czasowy brak dostępności nie wpłynie </t>
  </si>
  <si>
    <t>na realizację zamówienia po podpisaniu umowy - Oferent winien wycenić tę pozycję zgodnie z własnymi kalkulacjami.</t>
  </si>
  <si>
    <t>Brak wypełnienia kolumn wskazanych dla Wykonawcy (tu: kolumny puste) spowoduje odrzucenie oferty na podstawie art. 226 ust. 1 pkt. 5 ustawy PZP</t>
  </si>
  <si>
    <t>WYKONAWCA</t>
  </si>
  <si>
    <t>ZAMAWIAJĄCY</t>
  </si>
  <si>
    <t>1.</t>
  </si>
  <si>
    <t>szt.</t>
  </si>
  <si>
    <t>2.</t>
  </si>
  <si>
    <t xml:space="preserve">Opis przedmiotu zamówienia
Nazwa, dawka, postać, ilość w opakowaniu      </t>
  </si>
  <si>
    <t>3.</t>
  </si>
  <si>
    <t>4.</t>
  </si>
  <si>
    <t>5.</t>
  </si>
  <si>
    <t>6.</t>
  </si>
  <si>
    <t>7.</t>
  </si>
  <si>
    <t>ZESTAW DO BADANIA ELEKTROFIZJOLOGICZNEGO</t>
  </si>
  <si>
    <t>ZESTAW DO ABLACJI KLASYCZNEJ</t>
  </si>
  <si>
    <t>ZESTAW DO KRIOABLACJI Z DZIERZAWĄ KONSOLI KOMPATYBILNEJ Z ZAOFEROWANYMI ELEKTRODAMI WYPOSAŻONĄ W PEDAŁ STERUJĄCY, CZUJNIK RUCHU PRZEPONY ORAZ SYSTEM UMOŻLIWIAJĄCY UTRZYMYWANIE STAŁEGO CIŚNIENIA W BALONIE</t>
  </si>
  <si>
    <r>
      <rPr>
        <b/>
        <sz val="11"/>
        <color rgb="FF000000"/>
        <rFont val="Calibri"/>
        <family val="2"/>
        <charset val="238"/>
        <scheme val="minor"/>
      </rPr>
      <t>KABEL DO ELEKTROD DIAGNOSTYCZNYCH</t>
    </r>
    <r>
      <rPr>
        <sz val="11"/>
        <color rgb="FF000000"/>
        <rFont val="Calibri"/>
        <family val="2"/>
        <charset val="238"/>
        <scheme val="minor"/>
      </rPr>
      <t xml:space="preserve"> 10 POLOWYCH MIN.150 CM</t>
    </r>
  </si>
  <si>
    <r>
      <rPr>
        <b/>
        <sz val="11"/>
        <color rgb="FF000000"/>
        <rFont val="Calibri"/>
        <family val="2"/>
        <charset val="238"/>
        <scheme val="minor"/>
      </rPr>
      <t>KABEL DO ELEKTROD DIAGNOSTYCZNYCH</t>
    </r>
    <r>
      <rPr>
        <sz val="11"/>
        <color rgb="FF000000"/>
        <rFont val="Calibri"/>
        <family val="2"/>
        <charset val="238"/>
        <scheme val="minor"/>
      </rPr>
      <t xml:space="preserve"> 4 POLOWYCH MIN.150 CM </t>
    </r>
  </si>
  <si>
    <r>
      <rPr>
        <b/>
        <sz val="11"/>
        <color rgb="FF000000"/>
        <rFont val="Calibri"/>
        <family val="2"/>
        <charset val="238"/>
        <scheme val="minor"/>
      </rPr>
      <t>Wymagania dodatkowe:</t>
    </r>
    <r>
      <rPr>
        <sz val="11"/>
        <color rgb="FF000000"/>
        <rFont val="Calibri"/>
        <family val="2"/>
        <charset val="238"/>
        <scheme val="minor"/>
      </rPr>
      <t xml:space="preserve">
1. Zamawiający zastrzega, iż wyroby medyczne muszą posiadać polską wersję językową opisu wyrobu. W przypadku kiedy na jednostkowym opakowaniu wyrobu medycznego nie ma polskiej wersji językowej opisu taka wersja winna się znajdować na opakowaniu zbiorczym.
2. Wykonawca oświadcza, że każde opakowanie jest oznakowane jednoznacznie w sposób pozwalający na stosowanie wyrobu w zakładach opieki zdrowotnej zgodnie z obowiązującymi w tym zakresie przepisami i normami.</t>
    </r>
  </si>
  <si>
    <r>
      <rPr>
        <b/>
        <sz val="11"/>
        <color rgb="FF000000"/>
        <rFont val="Calibri"/>
        <family val="2"/>
        <charset val="238"/>
        <scheme val="minor"/>
      </rPr>
      <t>KABLE POŁĄCZENIOWE CEWNIKÓW ABLACYJNYCH</t>
    </r>
    <r>
      <rPr>
        <sz val="11"/>
        <color rgb="FF000000"/>
        <rFont val="Calibri"/>
        <family val="2"/>
        <charset val="238"/>
        <scheme val="minor"/>
      </rPr>
      <t xml:space="preserve"> O DŁUGOŚCI CO NAJMNIEJ 150CM</t>
    </r>
  </si>
  <si>
    <r>
      <rPr>
        <b/>
        <sz val="11"/>
        <color rgb="FF000000"/>
        <rFont val="Calibri"/>
        <family val="2"/>
        <charset val="238"/>
        <scheme val="minor"/>
      </rPr>
      <t>DREN KOMPATYBILNY</t>
    </r>
    <r>
      <rPr>
        <sz val="11"/>
        <color rgb="FF000000"/>
        <rFont val="Calibri"/>
        <family val="2"/>
        <charset val="238"/>
        <scheme val="minor"/>
      </rPr>
      <t xml:space="preserve"> Z POMPĄ QIONA</t>
    </r>
  </si>
  <si>
    <t>Sprzęt jednorazowy do klasycznych zabiegów ablacji metodą RF z wykorzystaniem systemu elektroanatomicznego 3D oraz dzierżawa systemu 3D i generatora RF (24 miesiące)</t>
  </si>
  <si>
    <t xml:space="preserve">Elektroda ablacyjna chłodzona, nawigacyjna, z czujnikiem i wektorem siły nacisku, dwukierunkowa, krzywizna D-F  </t>
  </si>
  <si>
    <t>elektroda sterowalna do ablacji endokawitarnej RF z zastosowaniem systemu elektroanatomicznego 3D, chłodzona cieczą, pracująca w trybie temperatury; wyposażona w 3 mikroelektrody na końcówce (tip) oraz 6 czujników termopary; obsługa pomiaru wartości i kierunku (wektora) siły nacisku końcówki na tkankę</t>
  </si>
  <si>
    <t xml:space="preserve">Przewód przedłużający (łącznik) elektrody ablacyjnej do systemu elektroanatomicznego 3D – z pozycji 1 </t>
  </si>
  <si>
    <t xml:space="preserve">Przewód do elektrody ablacyjnej dużej mocy (dongle cable) – z pozycji 1  </t>
  </si>
  <si>
    <t xml:space="preserve">Wielopierścieniowa elektroda diagnostyczna nawigacyjna do mapowania o wysokiej rozdzielczości  </t>
  </si>
  <si>
    <t>kompatybilna z systemem elektroanatomicznym, automatycznie wykrywana (auto-ID); co najmniej 48 elektrod aktywnych przy tworzeniu mapy wybranej jamy serca; odległość między pierścieniami 2-2-2-2 mm / 3-3-3-3 mm / 2-5-5-2 mm do wyboru</t>
  </si>
  <si>
    <t xml:space="preserve">Łącznik do wielopierścieniowej elektrody diagnostycznej do systemu 3D (PIU, funkcja Auto-ID) – z pozycji 4  </t>
  </si>
  <si>
    <t xml:space="preserve">Elektroda diagnostyczna wieloramienna (pięcioramienna) do mapowania płaszczyznowego, nawigacyjna  </t>
  </si>
  <si>
    <t>5 promienistych ramion, kompatybilna z systemem elektroanatomicznym, auto-ID; rozmiar 7F, krzywizny F i D, rozstaw 4-4-4 mm / 2-6-2 mm; liczba elektrod: 22, długość 115 cm</t>
  </si>
  <si>
    <t xml:space="preserve">Łącznik do elektrod diagnostycznych nawigacyjnych (wieloramienna / lasso) – z pozycji 6  </t>
  </si>
  <si>
    <t xml:space="preserve">Kabel przejściowy (dongle) do elektrod diagnostycznych 20-polowych – z pozycji 6  </t>
  </si>
  <si>
    <t xml:space="preserve">Koszulka sterowalna z możliwością wizualizacji w systemie elektroanatomicznym  </t>
  </si>
  <si>
    <t>3 różne krzywizny do wyboru (17 mm, 22 mm, 50 mm), średnica 8,5 F, długość do 71 cm; min. 4 elektrody dystalne umożliwiające wizualizację koszulki w systemie 3D; koszulka dwukierunkowa (zgięcie 180° w obie strony)</t>
  </si>
  <si>
    <t xml:space="preserve">Łącznik do elektrod diagnostycznych Auto-ID 10P do PIU – z pozycji 14  </t>
  </si>
  <si>
    <t>łącznik dwuelementowy: część sterylna oraz krótki łącznik z mikroprocesorem</t>
  </si>
  <si>
    <t xml:space="preserve">Łącznik do elektrod diagnostycznych Auto-ID 4P/8P/10P oraz lasso Auto-ID 10P – z pozycji 14  </t>
  </si>
  <si>
    <t xml:space="preserve">Elektroda ablacyjna nawigacyjna, chłodzona, z czujnikiem siły nacisku, dwukierunkowa D-D  </t>
  </si>
  <si>
    <t>nawigacja w systemie elektroanatomicznym 3D, średnica 8F, rozstaw 2-2-2; końcówka elektrody 3,5 mm, krzywizny D, F, J jedno- i dwukierunkowe</t>
  </si>
  <si>
    <t xml:space="preserve">Łącznik do elektrod ablacyjnych z czujnikiem siły nacisku (funkcja auto-ID) – z pozycji 12  </t>
  </si>
  <si>
    <t xml:space="preserve">Elektroda diagnostyczna wielobiegunowa do zatoki wieńcowej, 10-polowa, auto-ID, krzywizna F  </t>
  </si>
  <si>
    <t>średnica 6F, 10-biegunowa, co najmniej 2 krzywizny ukształtowane anatomicznie; odległość między pierścieniami 2/8/2 mm, długość 115 cm, automatycznie wykrywana przez system</t>
  </si>
  <si>
    <t xml:space="preserve">Elektroda ablacyjna chłodzona do systemu 3D, krzywizna B  </t>
  </si>
  <si>
    <t xml:space="preserve">Elektroda ablacyjna do ablacji endokawitarnej metodą RF, końcówka 4 mm, krzywizna D  </t>
  </si>
  <si>
    <t>średnica 7F/8F, czujnik magnetyczny umożliwiający wizualizację w systemie 3D</t>
  </si>
  <si>
    <t xml:space="preserve">Dreny do pompy chłodzącej (do elektrod chłodzonych)  </t>
  </si>
  <si>
    <t xml:space="preserve">Elektrody referencyjne do systemu elektroanatomicznego  </t>
  </si>
  <si>
    <t xml:space="preserve">Elektroda ablacyjna nawigacyjna z czujnikiem magnetycznym, końcówka 8 mm  </t>
  </si>
  <si>
    <t>długość co najmniej 110 cm, średnica 7F/8F, jedno- lub dwukierunkowa</t>
  </si>
  <si>
    <t xml:space="preserve">Łącznik do elektrod ablacyjnych nawigacyjnych – z pozycji 19  </t>
  </si>
  <si>
    <r>
      <t xml:space="preserve">Dzierżawa generatora RF wraz z jednostką przetwarzającą sygnały cewnika (SPU)  </t>
    </r>
    <r>
      <rPr>
        <b/>
        <sz val="11"/>
        <rFont val="Calibri"/>
        <family val="2"/>
        <charset val="238"/>
        <scheme val="minor"/>
      </rPr>
      <t>—  24 mies.</t>
    </r>
  </si>
  <si>
    <t>generator kompatybilny z oferowanymi elektrodami ablacyjnymi; okres dzierżawy 24 miesiące</t>
  </si>
  <si>
    <r>
      <t xml:space="preserve">Dzierżawa systemu do trójwymiarowego mapowania elektroanatomicznego serca  —  </t>
    </r>
    <r>
      <rPr>
        <b/>
        <sz val="11"/>
        <rFont val="Calibri"/>
        <family val="2"/>
        <charset val="238"/>
        <scheme val="minor"/>
      </rPr>
      <t>24 mies.</t>
    </r>
  </si>
  <si>
    <t>system 3D z funkcją nawigacji magnetycznej; okres dzierżawy 24 miesiące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</si>
  <si>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</si>
  <si>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</si>
  <si>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</si>
  <si>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</si>
  <si>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</si>
  <si>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</si>
  <si>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</si>
  <si>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</si>
  <si>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</si>
  <si>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</si>
  <si>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</si>
  <si>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</si>
  <si>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</si>
  <si>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</si>
  <si>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</si>
  <si>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 xml:space="preserve">Cewnik typu over-the-wire o zmiennej morfologii końca dystalnego (koszyk i kwiat) do leczenia różnych anatomii PV metodą PFA, nawigowany magnetycznie, współpracujący z systemem nawigacji 3D  </t>
  </si>
  <si>
    <t>dostępny w dwóch rozmiarach (31 oraz 35 mm), długość elektrody min. 115 cm, min. 20 elektrod</t>
  </si>
  <si>
    <t xml:space="preserve">Cewnik typu over-the-wire o zmiennej morfologii końca dystalnego (koszyk i kwiat) do leczenia różnych anatomii PV metodą PFA  </t>
  </si>
  <si>
    <t xml:space="preserve">Koszulka prowadząca elektrody, sterowana, z rozszerzaczem  </t>
  </si>
  <si>
    <t>średnica wewnętrzna min. 13F, długość całkowita min. 97 cm, długość robocza min. 74 cm</t>
  </si>
  <si>
    <t xml:space="preserve">Łącznik do generatora PFA – z pozycji 1 i 2  </t>
  </si>
  <si>
    <t xml:space="preserve">Łącznik do systemu 3D – z pozycji 1  </t>
  </si>
  <si>
    <t xml:space="preserve">Elektroda (patch) lokalizacyjny do systemu 3D  </t>
  </si>
  <si>
    <t xml:space="preserve">4-polowa elektroda ablacyjna dostarczająca energię PFA punktowo, z sensorem magnetycznym  </t>
  </si>
  <si>
    <t>wizualizacja i tworzenie mapy w systemie elektrofizjologicznym, zintegrowana z systemem 3D i konsolą PFA</t>
  </si>
  <si>
    <t xml:space="preserve">Prowadnik pokryty PTFE, 0.035", długość 180 cm, krzywizna typu „J", promień 1,5 mm </t>
  </si>
  <si>
    <t>końcówka taperowana 4 cm</t>
  </si>
  <si>
    <t xml:space="preserve">Zestaw do nakłucia transseptalnego złożony z prowadnika RF oraz rozszerzadła </t>
  </si>
  <si>
    <t>długość prowadnika 180 cm, dostępna końcówka J tip lub Pig tail, krzywizna dylatatora D1; koszulka sterowalna 91 cm, średnica 13F, zagięcie jednokierunkowe</t>
  </si>
  <si>
    <t xml:space="preserve">Płytki dyspersyjne (opakowanie 25 szt.)  </t>
  </si>
  <si>
    <t>Dzierżawa generatora RF do nakłuć transseptalnych  —  24 mies.</t>
  </si>
  <si>
    <t>generator kompatybilny z oferowanymi produktami; okres dzierżawy 24 miesiące</t>
  </si>
  <si>
    <t xml:space="preserve">Dzierżawa systemu elektrofizjologicznego wraz z programowalnym stymulatorem serca  </t>
  </si>
  <si>
    <t>wzmacniacz min. 80 kanałów wewnątrzsercowych, 12 kanałów EKG; współpraca z systemem 3D; okres 24 miesiące</t>
  </si>
  <si>
    <t xml:space="preserve">Dzierżawa systemu do zabiegów 3D i ablacji z użyciem zaoferowanych elektrod  </t>
  </si>
  <si>
    <t>okres dzierżawy 24 miesiące</t>
  </si>
  <si>
    <t xml:space="preserve">Dzierżawa konsoli do wykonywania zabiegów leczenia migotania przedsionków metodą PFA  </t>
  </si>
  <si>
    <t>konsola z generatorem, regulacja napięcia 1,8–2,0 kV, dotykowy ekran, moduł zabezpieczający; okres 24 miesiące</t>
  </si>
  <si>
    <t>Koszulki i igły do nakłuć przegrody międzyprzedsionkowej</t>
  </si>
  <si>
    <t xml:space="preserve">Koszulki do nakłuć przegrody międzyprzedsionkowej z prowadnikami </t>
  </si>
  <si>
    <t>dostępne 3 średnice: 8 F, 8,5 F i 10 F; dostępne 2 różne długości: 63 cm i 81 cm; dostępne krzywizny SL0, SL1, SL2, SL3, SL4, MULLINS, LAMP 45, LAMP 90, LAMP 135; dostępne koszulki stabilizujące do prawego przedsionka SR0, SR1, SR2, SR3, SR4; w zestawie introducer z zastawką i portem bocznym, rozszerzaczem oraz prowadnikiem</t>
  </si>
  <si>
    <t xml:space="preserve">Koszulki sterowalne endokardialne i epikardialne  </t>
  </si>
  <si>
    <t>średnica: 8,5 F; długości: 61, 71, 82 cm; dostępna koszulka epikardialna – 40 cm; koszulka z zastawką i portem bocznym, dwukierunkowa, asymetryczna, atraumatyczna końcówka; 3 różne krzywizny do wyboru Zamawiającego</t>
  </si>
  <si>
    <t xml:space="preserve">Igły do nakłuć przegrody międzyprzedsionkowej  </t>
  </si>
  <si>
    <t>dostępne 3 różne krzywizny BRK, BRK1, BRK2; dostępne 3 różne długości dla pacjentów dorosłych: 71, 89, 98 cm; igła wykonana w całości ze stali, dostępne igły extra ostre (XS)</t>
  </si>
  <si>
    <t>Elektrody diagnostyczne sterowalne i niesterowalne do klasycznych badań elektrofizjologicznych</t>
  </si>
  <si>
    <t xml:space="preserve">Elektroda diagnostyczna sterowalna 10-polowa  </t>
  </si>
  <si>
    <t>zakres rozmiarowy 5F, 6F, 7F; długość co najmniej 120 cm; dostęp do elektrod z wypukłymi pierścieniami; rozstaw pierścieni: 5 mm; 10 mm; 2-5-2 mm; 2-8-2 mm; 2-6-2 mm</t>
  </si>
  <si>
    <t>8 krzywizn do wyboru; zakres rozmiarowy 4–7F; długość co najmniej 120 cm; dostęp do elektrod z wypukłymi pierścieniami, krzywizny końcówek zdefiniowane systemem kolorów;  rozstaw pierścieni: 5 mm; 10 mm; 2-5-2 mm; 2-8-2 mm</t>
  </si>
  <si>
    <t>Kabel łączący (przedłużacz) elektrody diagnostycznej 10-polowej – z pozycji 1</t>
  </si>
  <si>
    <t>długość od 150 cm do 300 cm; gniazdo typu Redel; 10 pojedynczych wtyczek</t>
  </si>
  <si>
    <t xml:space="preserve">Kabel łączący (przedłużacz) elektrody diagnostycznej 4-polowej – z pozycji 2  </t>
  </si>
  <si>
    <t>długość od 150 cm do 300 cm; gniazdo typu Redel; 4 pojedyncze wtyczki</t>
  </si>
  <si>
    <t>Zadanie 4 - Sprzęt jednorazowy do klasycznych zabiegów ablacji metodą RF z wykorzystaniem systemu elektroanatomicznego 3D oraz dzierżawa systemu 3D i generatora RF (24 miesiące)</t>
  </si>
  <si>
    <t>Sprzęt jednorazowy do zabiegów leczenia napadowego migotania przedsionków metodą elektroporacji (PFA) wraz z dzierżawą konsoli PFA, systemu elektrofizjologicznego ze stymulatorem oraz systemu 3D (24 miesiące)</t>
  </si>
  <si>
    <t>Zadanie 5 - Sprzęt jednorazowy do zabiegów leczenia napadowego migotania przedsionków metodą elektroporacji (PFA) wraz z dzierżawą konsoli PFA, systemu elektrofizjologicznego ze stymulatorem oraz systemu 3D (24 miesiące)</t>
  </si>
  <si>
    <t>Zadanie 6 - Koszulki i igły do nakłuć przegrody międzyprzedsionkowej (24 miesiące)</t>
  </si>
  <si>
    <t>Elektroda diagnostyczna niesterowalna 4-polowa (24 miesiące)</t>
  </si>
  <si>
    <t>Zadanie 1 - ZESTAW DO BADANIA ELEKTROFIZJOLOGICZNEGO (12 miesięcy)</t>
  </si>
  <si>
    <t>Zadanie 2 - ZESTAW DO ABLACJI KLASYCZNEJ (12 miesięcy)</t>
  </si>
  <si>
    <t>Zadanie 7 - Elektrody diagnostyczne sterowalne i niesterowalne do klasycznych badań elektrofizjologicznych (24 miesiące)</t>
  </si>
  <si>
    <t>Zadanie 3 - ZESTAW DO KRIOABLACJI Z DZIERZAWĄ KONSOLI KOMPATYBILNEJ Z ZAOFEROWANYMI ELEKTRODAMI WYPOSAŻONĄ W PEDAŁ STERUJĄCY, CZUJNIK RUCHU PRZEPONY ORAZ SYSTEM UMOŻLIWIAJĄCY UTRZYMYWANIE STAŁEGO CIŚNIENIA W BALONIE                  (12 miesięcy)</t>
  </si>
  <si>
    <r>
      <rPr>
        <b/>
        <sz val="11"/>
        <color rgb="FF000000"/>
        <rFont val="Calibri"/>
        <family val="2"/>
        <charset val="238"/>
        <scheme val="minor"/>
      </rPr>
      <t>ELEKTRODA DIAGNOSTYCZNA 4 POLOWA NIESTEROWALNA</t>
    </r>
    <r>
      <rPr>
        <sz val="11"/>
        <color rgb="FF000000"/>
        <rFont val="Calibri"/>
        <family val="2"/>
        <charset val="238"/>
        <scheme val="minor"/>
      </rPr>
      <t xml:space="preserve">
1. Cewnik o stałej krzywiźnie czteropolowy
2. Cztery bieguny
3. Średnica cewnika do wyboru: 4Fr; 5Fr i 6Fr
4. Co najmniej 5 rodzajów krzywizn końcówki cewnika do wyboru w tym Josephson, Damato, Cournand, His, Multipurpose
5. Długość części wprowadzanej do układu naczyniowego 110cm
6. Dostępność cewników z miękką końcówką
7. Różne rodzaje odległości biegunów do wyboru 2mm; 5mm oraz 2-5-2mm
8. Dostępność elektrod z wypukłymi pierścieniami o co najmniej 2 rodzajach krzywizn do wyboru, średnicy 6Fr; 5Fr i co najmniej 2 rodzaje odległości biegunów: 5mm; 2-5-2mm
</t>
    </r>
    <r>
      <rPr>
        <u/>
        <sz val="11"/>
        <color rgb="FF000000"/>
        <rFont val="Calibri"/>
        <family val="2"/>
        <charset val="238"/>
        <scheme val="minor"/>
      </rPr>
      <t>Załączyć oryginalne ulotki producenta potwierdzające w/w parametry.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u/>
        <sz val="11"/>
        <color rgb="FF000000"/>
        <rFont val="Calibri"/>
        <family val="2"/>
        <charset val="238"/>
        <scheme val="minor"/>
      </rPr>
      <t>UWAGA: Zamawiający określa depozyt (komis) w liczbie min. 10 szt. w Pracowni:</t>
    </r>
    <r>
      <rPr>
        <sz val="11"/>
        <color rgb="FF000000"/>
        <rFont val="Calibri"/>
        <family val="2"/>
        <charset val="238"/>
        <scheme val="minor"/>
      </rPr>
      <t xml:space="preserve">
- siedziba: Pracownia Elektroterapii i Elektrostymulacji Serca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</si>
  <si>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ELEKTRODA DIAGNOSTYCZNA 4 POLOWA STEROWALNA</t>
    </r>
    <r>
      <rPr>
        <sz val="11"/>
        <color rgb="FF000000"/>
        <rFont val="Calibri"/>
        <family val="2"/>
        <charset val="238"/>
        <scheme val="minor"/>
      </rPr>
      <t xml:space="preserve">
1. Cewnik diagnostyczny czteropolowy sterowalny
2. 4 bieguny
3. Średnica 6Fr
4. Długość części wprowadzanej do układu naczyniowego w zakresie 110 cm
5. Różne odległości biegunów do wyboru min 5mm i 10 mm
</t>
    </r>
    <r>
      <rPr>
        <u/>
        <sz val="11"/>
        <color rgb="FF000000"/>
        <rFont val="Calibri"/>
        <family val="2"/>
        <charset val="238"/>
        <scheme val="minor"/>
      </rPr>
      <t xml:space="preserve">Załączyć oryginalne ulotki producenta potwierdzające w/w parametry.
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u/>
        <sz val="11"/>
        <color rgb="FF000000"/>
        <rFont val="Calibri"/>
        <family val="2"/>
        <charset val="238"/>
        <scheme val="minor"/>
      </rPr>
      <t>UWAGA: Zamawiający określa depozyt (komis) w liczbie min. 1 szt. w Pracowni:</t>
    </r>
    <r>
      <rPr>
        <sz val="11"/>
        <color rgb="FF000000"/>
        <rFont val="Calibri"/>
        <family val="2"/>
        <charset val="238"/>
        <scheme val="minor"/>
      </rPr>
      <t xml:space="preserve">
- siedziba: Pracownia Elektroterapii i Elektrostymulacji Serca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</si>
  <si>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ELEKTRODA DIAGNOSTYCZNA STEROWALNA 10 POLOWA</t>
    </r>
    <r>
      <rPr>
        <sz val="11"/>
        <color rgb="FF000000"/>
        <rFont val="Calibri"/>
        <family val="2"/>
        <charset val="238"/>
        <scheme val="minor"/>
      </rPr>
      <t xml:space="preserve">
1. Cewnik dziesięciopolowy o stałej krzywiźnie
2. 10 biegunów
3. Średnica 6Fr
4. Długość części wprowadzonej do układu naczyniowego 110 cm
5. Różne wielkości  krzywizn końcówki cewnika do wyboru – co najmniej 3 rodzaje
6. Różne odległości biegunów do wyboru: 2-6-2mm; oraz 2-8-2mm oraz 2-10-2mm
</t>
    </r>
    <r>
      <rPr>
        <u/>
        <sz val="11"/>
        <color rgb="FF000000"/>
        <rFont val="Calibri"/>
        <family val="2"/>
        <charset val="238"/>
        <scheme val="minor"/>
      </rPr>
      <t xml:space="preserve">Załączyć oryginalne ulotki producenta potwierdzające w/w parametry.
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u/>
        <sz val="11"/>
        <color rgb="FF000000"/>
        <rFont val="Calibri"/>
        <family val="2"/>
        <charset val="238"/>
        <scheme val="minor"/>
      </rPr>
      <t>UWAGA: Zamawiający określa depozyt (komis) w liczbie min. 5 szt. w Pracowni:</t>
    </r>
    <r>
      <rPr>
        <sz val="11"/>
        <color rgb="FF000000"/>
        <rFont val="Calibri"/>
        <family val="2"/>
        <charset val="238"/>
        <scheme val="minor"/>
      </rPr>
      <t xml:space="preserve">
- siedziba: Pracownia Elektroterapii i Elektrostymulacji Serca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</si>
  <si>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CEWNIK ABLACYJNY Z KOŃCÓWKA 4MM O ZWIĘKSZONEJ PRZEWODNOŚCI CIEPLNEJ</t>
    </r>
    <r>
      <rPr>
        <sz val="11"/>
        <color rgb="FF000000"/>
        <rFont val="Calibri"/>
        <family val="2"/>
        <charset val="238"/>
        <scheme val="minor"/>
      </rPr>
      <t xml:space="preserve">
- Cewnik EP 4 polowe do ablacji prądem wysokiej częstotliwości o średnicy 7Fr
- Długość części wprowadzonej do układu naczyniowego 110 cm
- Krzywizny sterowane, jednokierunkowe, jednopłaszczyznowe
- Co najmniej 5 wielkości krzywizny końcówki cewnika do wyboru
- Zagięcie końcówki cewnika co najmniej 270 stopni
- Maksymalny zasięg boczny różnych krzywizn w zakresie co najmniej 48-80mm
- Automatyczna blokada pozycji dźwigni (i nadanej krzywizny) po zwolnieniu nacisku
- Biegun cewnika wykonany ze stopu złota o przewodności cieplnej powyżej 3W/cm Kelvin
- Końcówka zakończona elektrodą o długości 4mm
</t>
    </r>
    <r>
      <rPr>
        <u/>
        <sz val="11"/>
        <color rgb="FF000000"/>
        <rFont val="Calibri"/>
        <family val="2"/>
        <charset val="238"/>
        <scheme val="minor"/>
      </rPr>
      <t>Załączyć oryginalne ulotki producenta potwierdzające w/w parametry.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u/>
        <sz val="11"/>
        <color rgb="FF000000"/>
        <rFont val="Calibri"/>
        <family val="2"/>
        <charset val="238"/>
        <scheme val="minor"/>
      </rPr>
      <t>UWAGA: Zamawiający określa depozyt (komis) w liczbie min. 10 szt. w Pracowni:</t>
    </r>
    <r>
      <rPr>
        <sz val="11"/>
        <color rgb="FF000000"/>
        <rFont val="Calibri"/>
        <family val="2"/>
        <charset val="238"/>
        <scheme val="minor"/>
      </rPr>
      <t xml:space="preserve">
- siedziba: Pracownia Elektroterapii i Elektrostymulacji Serca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</si>
  <si>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CEWNIK ABLACYJNY Z KOŃCÓWKĄ 8MM O ZWIĘKSZONEJ PRZEWODNOŚCI CIEPLNEJ</t>
    </r>
    <r>
      <rPr>
        <sz val="11"/>
        <color rgb="FF000000"/>
        <rFont val="Calibri"/>
        <family val="2"/>
        <charset val="238"/>
        <scheme val="minor"/>
      </rPr>
      <t xml:space="preserve">
- Cewnik EP 4 polowe do ablacji prądem wysokiej częstotliwości o średnicy 7Fr
- Długość części wprowadzonej do układu naczyniowego 110 cm
- Krzywizny sterowane, jednokierunkowe, jednopłaszczyznowe
- Co najmniej 5 wielkości krzywizny końcówki cewnika do wyboru
- Zagięcie końcówki cewnika co najmniej 270 stopni
- Maksymalny zasięg boczny różnych krzywizn w zakresie co najmniej 48-80mm
- Automatyczna blokada pozycji dźwigni (i nadanej krzywizny) po zwolnieniu nacisku
- Biegun cewnika wykonany ze stopu złota o przewodności cieplnej powyżej 3W/cm Kelvin
- Końcówka zakończona elektrodą o długości 8mm
- Dostępna wersja elektrody dedykowanej do ablacji cieśni, o długości 95 cm i o zwiększonej stabilności bocznej
</t>
    </r>
    <r>
      <rPr>
        <u/>
        <sz val="11"/>
        <color rgb="FF000000"/>
        <rFont val="Calibri"/>
        <family val="2"/>
        <charset val="238"/>
        <scheme val="minor"/>
      </rPr>
      <t>Załączyć oryginalne ulotki producenta potwierdzające w/w parametry.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u/>
        <sz val="11"/>
        <color rgb="FF000000"/>
        <rFont val="Calibri"/>
        <family val="2"/>
        <charset val="238"/>
        <scheme val="minor"/>
      </rPr>
      <t>UWAGA: Zamawiający określa depozyt (komis) w liczbie min. 5 szt. w Pracowni:</t>
    </r>
    <r>
      <rPr>
        <sz val="11"/>
        <color rgb="FF000000"/>
        <rFont val="Calibri"/>
        <family val="2"/>
        <charset val="238"/>
        <scheme val="minor"/>
      </rPr>
      <t xml:space="preserve">
- siedziba: Pracownia Elektroterapii i Elektrostymulacji Serca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</si>
  <si>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CEWNIK ABLACYJNY CHŁODZONY Z KOŃCÓWKĄ 3,5 MM O ZWIĘKSZONEJ PRZEWODNOŚCI CIEPLNEJ</t>
    </r>
    <r>
      <rPr>
        <sz val="11"/>
        <color rgb="FF000000"/>
        <rFont val="Calibri"/>
        <family val="2"/>
        <charset val="238"/>
        <scheme val="minor"/>
      </rPr>
      <t xml:space="preserve">
- Cewnik EP 4 polowe do ablacji prądem wysokiej częstotliwości o średnicy 7Fr
- Długość części wprowadzonej do układu naczyniowego 110 cm
- Krzywizny sterowane, jednokierunkowe, jednopłaszczyznowe
- Co najmniej 5 wielkości krzywizny końcówki cewnika do wyboru
- Zagięcie końcówki cewnika co najmniej do 270 stopni
- Maksymalny zasięg boczny różnych krzywizn w zakresie co najmniej 48-80mm
- Automatyczna blokada pozycji dźwigni (i nadanej krzywizny) po zwolnieniu nacisku 
- Biegun cewnika wykonany ze stopu złota o przewodności cieplnej powyżej 3W/cm Kelvin
- Końcówka zakończona elektrodą o długości 3,5 mm
- Dostępna wersja elektrody dedykowanej do ablacji cieśni , o długości 95 cm i o zwiększonej stabilności bocznej
- Czujnik temperatury w końcówce cewnika
- Chłodzenie końcówki cewnika płynem infuzyjnym
- 12 otworów irygacyjnych, rozmieszczonych w co najmniej trzech płaszczyznach, w tym jeden rząd otworów irygacyjnych w odcinku proksymalnym tip a elektroda
</t>
    </r>
    <r>
      <rPr>
        <u/>
        <sz val="11"/>
        <color rgb="FF000000"/>
        <rFont val="Calibri"/>
        <family val="2"/>
        <charset val="238"/>
        <scheme val="minor"/>
      </rPr>
      <t>Załączyć oryginalne ulotki producenta potwierdzające w/w parametry.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u/>
        <sz val="11"/>
        <color rgb="FF000000"/>
        <rFont val="Calibri"/>
        <family val="2"/>
        <charset val="238"/>
        <scheme val="minor"/>
      </rPr>
      <t>UWAGA: Zamawiający określa depozyt (komis) w liczbie min. 2 szt. w Pracowni:</t>
    </r>
    <r>
      <rPr>
        <sz val="11"/>
        <color rgb="FF000000"/>
        <rFont val="Calibri"/>
        <family val="2"/>
        <charset val="238"/>
        <scheme val="minor"/>
      </rPr>
      <t xml:space="preserve">
- siedziba: Pracownia Elektroterapii i Elektrostymulacji Serca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</si>
  <si>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BALON DO KRIOABLACJI O ZMIENNEJ ŚREDNICY 28/31 MM LUB 28 MM Z MINIMUM 6 DYSZAMI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u/>
        <sz val="11"/>
        <color rgb="FF000000"/>
        <rFont val="Calibri"/>
        <family val="2"/>
        <charset val="238"/>
        <scheme val="minor"/>
      </rPr>
      <t>Załączyć oryginalne ulotki producenta potwierdzające w/w parametry.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u/>
        <sz val="11"/>
        <color rgb="FF000000"/>
        <rFont val="Calibri"/>
        <family val="2"/>
        <charset val="238"/>
        <scheme val="minor"/>
      </rPr>
      <t>UWAGA: Zamawiający określa depozyt (komis) w liczbie min. 5 szt. w Pracowni:</t>
    </r>
    <r>
      <rPr>
        <sz val="11"/>
        <color rgb="FF000000"/>
        <rFont val="Calibri"/>
        <family val="2"/>
        <charset val="238"/>
        <scheme val="minor"/>
      </rPr>
      <t xml:space="preserve">
- siedziba: Pracownia Elektroterapii i Elektrostymulacji Serca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</si>
  <si>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KOSZULKA PROWADZĄCA DO BALONU, STEROWANA Z ROZSZERZACZEM. KRZYWIZNA KOSZULKI MIN 155 STOPNI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u/>
        <sz val="11"/>
        <color rgb="FF000000"/>
        <rFont val="Calibri"/>
        <family val="2"/>
        <charset val="238"/>
        <scheme val="minor"/>
      </rPr>
      <t>Załączyć oryginalne ulotki producenta potwierdzające w/w parametry.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u/>
        <sz val="11"/>
        <color rgb="FF000000"/>
        <rFont val="Calibri"/>
        <family val="2"/>
        <charset val="238"/>
        <scheme val="minor"/>
      </rPr>
      <t>UWAGA: Zamawiający określa depozyt (komis) w liczbie min. 5 szt. w Pracowni:</t>
    </r>
    <r>
      <rPr>
        <sz val="11"/>
        <color rgb="FF000000"/>
        <rFont val="Calibri"/>
        <family val="2"/>
        <charset val="238"/>
        <scheme val="minor"/>
      </rPr>
      <t xml:space="preserve">
- siedziba: Pracownia Elektroterapii i Elektrostymulacji Serca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</si>
  <si>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ELEKTROFIZJOLOGICZNE ELEKTRODY WIELOPOLOWE DIAGNOSTYCZNE DO MAPOWANIA ŻYŁ PŁUCNYCH WSPÓŁPRACUJĄCE Z BALONEM DO KRIOABLACJI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u/>
        <sz val="11"/>
        <color rgb="FF000000"/>
        <rFont val="Calibri"/>
        <family val="2"/>
        <charset val="238"/>
        <scheme val="minor"/>
      </rPr>
      <t>Załączyć oryginalne ulotki producenta potwierdzające w/w parametry.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u/>
        <sz val="11"/>
        <color rgb="FF000000"/>
        <rFont val="Calibri"/>
        <family val="2"/>
        <charset val="238"/>
        <scheme val="minor"/>
      </rPr>
      <t>UWAGA: Zamawiający określa depozyt (komis) w liczbie min. 5 szt. w Pracowni:</t>
    </r>
    <r>
      <rPr>
        <sz val="11"/>
        <color rgb="FF000000"/>
        <rFont val="Calibri"/>
        <family val="2"/>
        <charset val="238"/>
        <scheme val="minor"/>
      </rPr>
      <t xml:space="preserve">
- siedziba: Pracownia Elektroterapii i Elektrostymulacji Serca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</si>
  <si>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KRIOKONSOLA KOMPATYBILNA Z ZAOFEROWANYMI ELEKTRODAMI WYPOSAŻONA W PEDAŁ STERUJĄCY ORAZ SYSTEM MONITORUJĄCY RUCHY PRZEPONY.
KONSOLA WYPOSAŻONA W SYSTEM UTRZYMYWANIA STAŁEGO CIŚNIENIA W BALONIE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u/>
        <sz val="11"/>
        <color rgb="FF000000"/>
        <rFont val="Calibri"/>
        <family val="2"/>
        <charset val="238"/>
        <scheme val="minor"/>
      </rPr>
      <t xml:space="preserve">DZIERŻAWA KONSOLI NA OKRES TRWANIA UMOWY </t>
    </r>
    <r>
      <rPr>
        <b/>
        <u/>
        <sz val="12"/>
        <color rgb="FF000000"/>
        <rFont val="Calibri"/>
        <family val="2"/>
        <charset val="238"/>
        <scheme val="minor"/>
      </rPr>
      <t xml:space="preserve"> -  1 szt. na 12 miesięcy</t>
    </r>
  </si>
  <si>
    <r>
      <rPr>
        <b/>
        <sz val="11"/>
        <color rgb="FF000000"/>
        <rFont val="Calibri"/>
        <family val="2"/>
        <charset val="238"/>
        <scheme val="minor"/>
      </rPr>
      <t>KABEL ELEKTRYCZNY DO ELEKTRODY DIAGNOSTYCZEJ WIELOPOLOWEJ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u/>
        <sz val="11"/>
        <color rgb="FF000000"/>
        <rFont val="Calibri"/>
        <family val="2"/>
        <charset val="238"/>
        <scheme val="minor"/>
      </rPr>
      <t>Załączyć oryginalne ulotki producenta potwierdzające w/w parametry.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u/>
        <sz val="11"/>
        <color rgb="FF000000"/>
        <rFont val="Calibri"/>
        <family val="2"/>
        <charset val="238"/>
        <scheme val="minor"/>
      </rPr>
      <t>UWAGA: Zamawiający określa depozyt (komis) w liczbie min. 2 szt. w Pracowni:</t>
    </r>
    <r>
      <rPr>
        <sz val="11"/>
        <color rgb="FF000000"/>
        <rFont val="Calibri"/>
        <family val="2"/>
        <charset val="238"/>
        <scheme val="minor"/>
      </rPr>
      <t xml:space="preserve">
- siedziba: Pracownia Elektroterapii i Elektrostymulacji Serca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</si>
  <si>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KABEL GAZOWY DO BALONU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u/>
        <sz val="11"/>
        <color rgb="FF000000"/>
        <rFont val="Calibri"/>
        <family val="2"/>
        <charset val="238"/>
        <scheme val="minor"/>
      </rPr>
      <t>Załączyć oryginalne ulotki producenta potwierdzające w/w parametry.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u/>
        <sz val="11"/>
        <color rgb="FF000000"/>
        <rFont val="Calibri"/>
        <family val="2"/>
        <charset val="238"/>
        <scheme val="minor"/>
      </rPr>
      <t>UWAGA: Zamawiający określa depozyt (komis) w liczbie min. 2 szt. w Pracowni:</t>
    </r>
    <r>
      <rPr>
        <sz val="11"/>
        <color rgb="FF000000"/>
        <rFont val="Calibri"/>
        <family val="2"/>
        <charset val="238"/>
        <scheme val="minor"/>
      </rPr>
      <t xml:space="preserve">
- siedziba: Pracownia Elektroterapii i Elektrostymulacji Serca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</si>
  <si>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KABEL ELEKTRYCZNY DO BALONU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u/>
        <sz val="11"/>
        <color rgb="FF000000"/>
        <rFont val="Calibri"/>
        <family val="2"/>
        <charset val="238"/>
        <scheme val="minor"/>
      </rPr>
      <t>Załączyć oryginalne ulotki producenta potwierdzające w/w parametry.</t>
    </r>
    <r>
      <rPr>
        <sz val="11"/>
        <color rgb="FF000000"/>
        <rFont val="Calibri"/>
        <family val="2"/>
        <charset val="238"/>
        <scheme val="minor"/>
      </rPr>
      <t xml:space="preserve">
</t>
    </r>
    <r>
      <rPr>
        <b/>
        <u/>
        <sz val="11"/>
        <color rgb="FF000000"/>
        <rFont val="Calibri"/>
        <family val="2"/>
        <charset val="238"/>
        <scheme val="minor"/>
      </rPr>
      <t>UWAGA: Zamawiający określa depozyt (komis) w liczbie min. 2 szt. w Pracowni:</t>
    </r>
    <r>
      <rPr>
        <sz val="11"/>
        <color rgb="FF000000"/>
        <rFont val="Calibri"/>
        <family val="2"/>
        <charset val="238"/>
        <scheme val="minor"/>
      </rPr>
      <t xml:space="preserve">
- siedziba: Pracownia Elektroterapii i Elektrostymulacji Serca w Kowanówku, Filia Nr 2 Szpital Rehabilitacyno - Kardiologiczny w Kowanówku, ul. Sanatoryjna 34, Kowanówko, 64-600 Oborniki</t>
    </r>
  </si>
  <si>
    <t>cena jednostkowa netto + stawka podatku VAT = cena jednostkowa brutto</t>
  </si>
  <si>
    <t>Nazwa handlowa,                        nr katalogowy, Producent, ilość w opakowaniu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</si>
</sst>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rgb="FF000000"/>
      <name val="Calibri"/>
      <family val="2"/>
      <charset val="238"/>
      <scheme val="minor"/>
    </font>
    <font>
      <b/>
      <u/>
      <sz val="11"/>
      <color rgb="FF000000"/>
      <name val="Calibri"/>
      <family val="2"/>
      <charset val="238"/>
      <scheme val="minor"/>
    </font>
    <font>
      <b/>
      <u/>
      <sz val="12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93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0" fillId="0" borderId="2" xfId="0" applyBorder="1"/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4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 wrapText="1"/>
    </xf>
    <xf numFmtId="0" fontId="0" fillId="0" borderId="9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4" fillId="0" borderId="2" xfId="1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1" fillId="0" borderId="16" xfId="0" applyFont="1" applyBorder="1" applyAlignment="1">
      <alignment horizontal="left" vertical="center"/>
    </xf>
    <xf numFmtId="0" fontId="0" fillId="0" borderId="14" xfId="0" applyBorder="1" applyAlignment="1">
      <alignment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6" fillId="0" borderId="22" xfId="1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2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5" fillId="0" borderId="4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left" vertical="center" wrapText="1"/>
    </xf>
    <xf numFmtId="0" fontId="5" fillId="0" borderId="11" xfId="1" applyFont="1" applyBorder="1" applyAlignment="1">
      <alignment horizontal="left" vertical="center" wrapText="1"/>
    </xf>
    <xf numFmtId="0" fontId="1" fillId="0" borderId="2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5" fillId="0" borderId="10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10" xfId="1" applyFont="1" applyBorder="1" applyAlignment="1">
      <alignment horizontal="left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1" fillId="0" borderId="9" xfId="0" applyFont="1" applyBorder="1" applyAlignment="1">
      <alignment horizontal="right"/>
    </xf>
    <xf numFmtId="0" fontId="5" fillId="0" borderId="10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</cellXfs>
  <cellStyles count="2">
    <cellStyle name="Normalny" xfId="0" builtinId="0"/>
    <cellStyle name="Normalny 2" xfId="1" xr:uid="{4F626025-F8E7-4921-A44E-F971B0E2E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81A8-C5A7-4382-A319-5A08ED33E086}">
  <sheetPr>
    <pageSetUpPr fitToPage="1"/>
  </sheetPr>
  <dimension ref="A1:K25"/>
  <sheetViews>
    <sheetView tabSelected="1" zoomScale="90" zoomScaleNormal="90" workbookViewId="0">
      <selection activeCell="J11" sqref="J11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4.28515625" customWidth="1"/>
  </cols>
  <sheetData>
    <row r="1" spans="1:1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21.75" customHeight="1" x14ac:dyDescent="0.25">
      <c r="A2" s="59" t="s">
        <v>129</v>
      </c>
      <c r="B2" s="60"/>
      <c r="C2" s="60"/>
      <c r="D2" s="60"/>
      <c r="E2" s="60"/>
      <c r="F2" s="60"/>
      <c r="G2" s="60"/>
      <c r="H2" s="60"/>
      <c r="I2" s="60"/>
      <c r="J2" s="60"/>
      <c r="K2" s="61"/>
    </row>
    <row r="3" spans="1:11" ht="65.25" customHeight="1" x14ac:dyDescent="0.25">
      <c r="A3" s="18" t="s">
        <v>1</v>
      </c>
      <c r="B3" s="19" t="s">
        <v>23</v>
      </c>
      <c r="C3" s="18" t="s">
        <v>2</v>
      </c>
      <c r="D3" s="18" t="s">
        <v>3</v>
      </c>
      <c r="E3" s="19" t="s">
        <v>147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</row>
    <row r="4" spans="1:11" ht="22.5" customHeight="1" x14ac:dyDescent="0.25">
      <c r="A4" s="59" t="s">
        <v>29</v>
      </c>
      <c r="B4" s="60"/>
      <c r="C4" s="60"/>
      <c r="D4" s="60"/>
      <c r="E4" s="60"/>
      <c r="F4" s="60"/>
      <c r="G4" s="60"/>
      <c r="H4" s="60"/>
      <c r="I4" s="60"/>
      <c r="J4" s="60"/>
      <c r="K4" s="61"/>
    </row>
    <row r="5" spans="1:11" ht="270.75" customHeight="1" x14ac:dyDescent="0.25">
      <c r="A5" s="1" t="s">
        <v>20</v>
      </c>
      <c r="B5" s="8" t="s">
        <v>133</v>
      </c>
      <c r="C5" s="13" t="s">
        <v>21</v>
      </c>
      <c r="D5" s="14">
        <v>45</v>
      </c>
      <c r="E5" s="15"/>
      <c r="F5" s="54"/>
      <c r="G5" s="16">
        <f>D5*F5</f>
        <v>0</v>
      </c>
      <c r="H5" s="17">
        <v>0.08</v>
      </c>
      <c r="I5" s="16">
        <f>ROUND(F5*1.08,2)</f>
        <v>0</v>
      </c>
      <c r="J5" s="16">
        <f>ROUND(D5*I5,2)</f>
        <v>0</v>
      </c>
      <c r="K5" s="15"/>
    </row>
    <row r="6" spans="1:11" ht="195" customHeight="1" x14ac:dyDescent="0.25">
      <c r="A6" s="1" t="s">
        <v>22</v>
      </c>
      <c r="B6" s="5" t="s">
        <v>134</v>
      </c>
      <c r="C6" s="2" t="s">
        <v>21</v>
      </c>
      <c r="D6" s="3">
        <v>5</v>
      </c>
      <c r="E6" s="9"/>
      <c r="F6" s="9"/>
      <c r="G6" s="11">
        <f t="shared" ref="G6:G9" si="0">D6*F6</f>
        <v>0</v>
      </c>
      <c r="H6" s="10">
        <v>0.08</v>
      </c>
      <c r="I6" s="11">
        <f t="shared" ref="I6:I9" si="1">ROUND(F6*1.08,2)</f>
        <v>0</v>
      </c>
      <c r="J6" s="11">
        <f t="shared" ref="J6:J9" si="2">ROUND(D6*I6,2)</f>
        <v>0</v>
      </c>
      <c r="K6" s="9"/>
    </row>
    <row r="7" spans="1:11" ht="211.5" customHeight="1" x14ac:dyDescent="0.25">
      <c r="A7" s="1" t="s">
        <v>24</v>
      </c>
      <c r="B7" s="6" t="s">
        <v>135</v>
      </c>
      <c r="C7" s="2" t="s">
        <v>21</v>
      </c>
      <c r="D7" s="3">
        <v>40</v>
      </c>
      <c r="E7" s="9"/>
      <c r="F7" s="9"/>
      <c r="G7" s="11">
        <f t="shared" si="0"/>
        <v>0</v>
      </c>
      <c r="H7" s="10">
        <v>0.08</v>
      </c>
      <c r="I7" s="11">
        <f t="shared" si="1"/>
        <v>0</v>
      </c>
      <c r="J7" s="11">
        <f t="shared" si="2"/>
        <v>0</v>
      </c>
      <c r="K7" s="9"/>
    </row>
    <row r="8" spans="1:11" ht="26.25" customHeight="1" x14ac:dyDescent="0.25">
      <c r="A8" s="1" t="s">
        <v>25</v>
      </c>
      <c r="B8" s="8" t="s">
        <v>32</v>
      </c>
      <c r="C8" s="2" t="s">
        <v>21</v>
      </c>
      <c r="D8" s="3">
        <v>15</v>
      </c>
      <c r="E8" s="9"/>
      <c r="F8" s="9"/>
      <c r="G8" s="11">
        <f t="shared" si="0"/>
        <v>0</v>
      </c>
      <c r="H8" s="10">
        <v>0.08</v>
      </c>
      <c r="I8" s="11">
        <f t="shared" si="1"/>
        <v>0</v>
      </c>
      <c r="J8" s="11">
        <f t="shared" si="2"/>
        <v>0</v>
      </c>
      <c r="K8" s="9"/>
    </row>
    <row r="9" spans="1:11" ht="27" customHeight="1" x14ac:dyDescent="0.25">
      <c r="A9" s="1" t="s">
        <v>26</v>
      </c>
      <c r="B9" s="8" t="s">
        <v>33</v>
      </c>
      <c r="C9" s="2" t="s">
        <v>21</v>
      </c>
      <c r="D9" s="3">
        <v>10</v>
      </c>
      <c r="E9" s="9"/>
      <c r="F9" s="9"/>
      <c r="G9" s="11">
        <f t="shared" si="0"/>
        <v>0</v>
      </c>
      <c r="H9" s="10">
        <v>0.08</v>
      </c>
      <c r="I9" s="11">
        <f t="shared" si="1"/>
        <v>0</v>
      </c>
      <c r="J9" s="11">
        <f t="shared" si="2"/>
        <v>0</v>
      </c>
      <c r="K9" s="9"/>
    </row>
    <row r="10" spans="1:11" ht="137.25" customHeight="1" x14ac:dyDescent="0.25">
      <c r="A10" s="1"/>
      <c r="B10" s="6" t="s">
        <v>34</v>
      </c>
      <c r="C10" s="2" t="s">
        <v>21</v>
      </c>
      <c r="D10" s="3">
        <v>15</v>
      </c>
      <c r="E10" s="9"/>
      <c r="F10" s="9"/>
      <c r="G10" s="11"/>
      <c r="H10" s="10"/>
      <c r="I10" s="11"/>
      <c r="J10" s="11"/>
      <c r="K10" s="9"/>
    </row>
    <row r="11" spans="1:11" x14ac:dyDescent="0.25">
      <c r="A11" s="62" t="s">
        <v>10</v>
      </c>
      <c r="B11" s="62"/>
      <c r="C11" s="62"/>
      <c r="D11" s="62"/>
      <c r="E11" s="62"/>
      <c r="F11" s="62"/>
      <c r="G11" s="11">
        <f>SUM(G5:G9)</f>
        <v>0</v>
      </c>
      <c r="H11" s="7"/>
      <c r="I11" s="7"/>
      <c r="J11" s="12">
        <f>SUM(J5:J9)</f>
        <v>0</v>
      </c>
      <c r="K11" s="7"/>
    </row>
    <row r="13" spans="1:11" ht="15" customHeight="1" x14ac:dyDescent="0.25">
      <c r="A13" s="63" t="s">
        <v>11</v>
      </c>
      <c r="B13" s="63"/>
      <c r="C13" s="63"/>
      <c r="D13" s="63"/>
      <c r="E13" s="63"/>
    </row>
    <row r="14" spans="1:11" x14ac:dyDescent="0.25">
      <c r="A14" s="57" t="s">
        <v>146</v>
      </c>
      <c r="B14" s="57"/>
      <c r="C14" s="57"/>
      <c r="D14" s="57"/>
      <c r="E14" s="57"/>
    </row>
    <row r="15" spans="1:11" x14ac:dyDescent="0.25">
      <c r="A15" s="57" t="s">
        <v>13</v>
      </c>
      <c r="B15" s="57"/>
      <c r="C15" s="57"/>
      <c r="D15" s="57"/>
      <c r="E15" s="57"/>
    </row>
    <row r="18" spans="1:11" x14ac:dyDescent="0.25">
      <c r="A18" s="55" t="s">
        <v>14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</row>
    <row r="19" spans="1:11" x14ac:dyDescent="0.25">
      <c r="A19" s="55" t="s">
        <v>15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</row>
    <row r="20" spans="1:11" x14ac:dyDescent="0.25">
      <c r="A20" s="55" t="s">
        <v>16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</row>
    <row r="23" spans="1:11" x14ac:dyDescent="0.25">
      <c r="A23" s="55" t="s">
        <v>17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</row>
    <row r="25" spans="1:11" x14ac:dyDescent="0.25">
      <c r="A25" s="56" t="s">
        <v>18</v>
      </c>
      <c r="B25" s="56"/>
      <c r="C25" s="56"/>
      <c r="G25" s="56" t="s">
        <v>19</v>
      </c>
      <c r="H25" s="56"/>
      <c r="I25" s="56"/>
      <c r="J25" s="56"/>
      <c r="K25" s="56"/>
    </row>
  </sheetData>
  <mergeCells count="13">
    <mergeCell ref="A15:E15"/>
    <mergeCell ref="A1:K1"/>
    <mergeCell ref="A2:K2"/>
    <mergeCell ref="A11:F11"/>
    <mergeCell ref="A13:E13"/>
    <mergeCell ref="A14:E14"/>
    <mergeCell ref="A4:K4"/>
    <mergeCell ref="A18:K18"/>
    <mergeCell ref="A19:K19"/>
    <mergeCell ref="A20:K20"/>
    <mergeCell ref="A23:K23"/>
    <mergeCell ref="A25:C25"/>
    <mergeCell ref="G25:K25"/>
  </mergeCells>
  <phoneticPr fontId="3" type="noConversion"/>
  <pageMargins left="0.7" right="0.7" top="0.75" bottom="0.75" header="0.3" footer="0.3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BD29D-AD5C-49B4-8A2D-BD1F42A2CFFC}">
  <sheetPr>
    <pageSetUpPr fitToPage="1"/>
  </sheetPr>
  <dimension ref="A1:K25"/>
  <sheetViews>
    <sheetView zoomScaleNormal="100" workbookViewId="0">
      <selection activeCell="J11" sqref="J11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21" customHeight="1" x14ac:dyDescent="0.25">
      <c r="A2" s="64" t="s">
        <v>130</v>
      </c>
      <c r="B2" s="65"/>
      <c r="C2" s="65"/>
      <c r="D2" s="65"/>
      <c r="E2" s="65"/>
      <c r="F2" s="65"/>
      <c r="G2" s="65"/>
      <c r="H2" s="65"/>
      <c r="I2" s="65"/>
      <c r="J2" s="65"/>
      <c r="K2" s="66"/>
    </row>
    <row r="3" spans="1:11" ht="77.25" customHeight="1" x14ac:dyDescent="0.25">
      <c r="A3" s="18" t="s">
        <v>1</v>
      </c>
      <c r="B3" s="19" t="s">
        <v>23</v>
      </c>
      <c r="C3" s="18" t="s">
        <v>2</v>
      </c>
      <c r="D3" s="18" t="s">
        <v>3</v>
      </c>
      <c r="E3" s="19" t="s">
        <v>147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</row>
    <row r="4" spans="1:11" ht="21" customHeight="1" x14ac:dyDescent="0.25">
      <c r="A4" s="64" t="s">
        <v>30</v>
      </c>
      <c r="B4" s="65"/>
      <c r="C4" s="65"/>
      <c r="D4" s="65"/>
      <c r="E4" s="65"/>
      <c r="F4" s="65"/>
      <c r="G4" s="65"/>
      <c r="H4" s="65"/>
      <c r="I4" s="65"/>
      <c r="J4" s="65"/>
      <c r="K4" s="66"/>
    </row>
    <row r="5" spans="1:11" ht="257.25" customHeight="1" x14ac:dyDescent="0.25">
      <c r="A5" s="1" t="s">
        <v>20</v>
      </c>
      <c r="B5" s="8" t="s">
        <v>136</v>
      </c>
      <c r="C5" s="2" t="s">
        <v>21</v>
      </c>
      <c r="D5" s="3">
        <v>40</v>
      </c>
      <c r="E5" s="4"/>
      <c r="F5" s="4"/>
      <c r="G5" s="11">
        <f>D5*F5</f>
        <v>0</v>
      </c>
      <c r="H5" s="10">
        <v>0.08</v>
      </c>
      <c r="I5" s="11">
        <f>ROUND(F5*1.08,2)</f>
        <v>0</v>
      </c>
      <c r="J5" s="11">
        <f>ROUND(D5*I5,2)</f>
        <v>0</v>
      </c>
      <c r="K5" s="4"/>
    </row>
    <row r="6" spans="1:11" ht="272.25" customHeight="1" x14ac:dyDescent="0.25">
      <c r="A6" s="1" t="s">
        <v>22</v>
      </c>
      <c r="B6" s="8" t="s">
        <v>137</v>
      </c>
      <c r="C6" s="2" t="s">
        <v>21</v>
      </c>
      <c r="D6" s="3">
        <v>20</v>
      </c>
      <c r="E6" s="4"/>
      <c r="F6" s="4"/>
      <c r="G6" s="11">
        <f t="shared" ref="G6:G9" si="0">D6*F6</f>
        <v>0</v>
      </c>
      <c r="H6" s="10">
        <v>0.08</v>
      </c>
      <c r="I6" s="11">
        <f t="shared" ref="I6:I9" si="1">ROUND(F6*1.08,2)</f>
        <v>0</v>
      </c>
      <c r="J6" s="11">
        <f t="shared" ref="J6:J9" si="2">ROUND(D6*I6,2)</f>
        <v>0</v>
      </c>
      <c r="K6" s="4"/>
    </row>
    <row r="7" spans="1:11" ht="339" customHeight="1" x14ac:dyDescent="0.25">
      <c r="A7" s="1" t="s">
        <v>24</v>
      </c>
      <c r="B7" s="8" t="s">
        <v>138</v>
      </c>
      <c r="C7" s="2" t="s">
        <v>21</v>
      </c>
      <c r="D7" s="3">
        <v>10</v>
      </c>
      <c r="E7" s="4"/>
      <c r="F7" s="4"/>
      <c r="G7" s="11">
        <f t="shared" si="0"/>
        <v>0</v>
      </c>
      <c r="H7" s="10">
        <v>0.08</v>
      </c>
      <c r="I7" s="11">
        <f t="shared" si="1"/>
        <v>0</v>
      </c>
      <c r="J7" s="11">
        <f t="shared" si="2"/>
        <v>0</v>
      </c>
      <c r="K7" s="4"/>
    </row>
    <row r="8" spans="1:11" ht="24.75" customHeight="1" x14ac:dyDescent="0.25">
      <c r="A8" s="1" t="s">
        <v>25</v>
      </c>
      <c r="B8" s="6" t="s">
        <v>35</v>
      </c>
      <c r="C8" s="2" t="s">
        <v>21</v>
      </c>
      <c r="D8" s="3">
        <v>10</v>
      </c>
      <c r="E8" s="4"/>
      <c r="F8" s="4"/>
      <c r="G8" s="11">
        <f t="shared" si="0"/>
        <v>0</v>
      </c>
      <c r="H8" s="10">
        <v>0.08</v>
      </c>
      <c r="I8" s="11">
        <f t="shared" si="1"/>
        <v>0</v>
      </c>
      <c r="J8" s="11">
        <f t="shared" si="2"/>
        <v>0</v>
      </c>
      <c r="K8" s="4"/>
    </row>
    <row r="9" spans="1:11" ht="24.75" customHeight="1" x14ac:dyDescent="0.25">
      <c r="A9" s="1" t="s">
        <v>26</v>
      </c>
      <c r="B9" s="6" t="s">
        <v>36</v>
      </c>
      <c r="C9" s="2" t="s">
        <v>21</v>
      </c>
      <c r="D9" s="3">
        <v>20</v>
      </c>
      <c r="E9" s="4"/>
      <c r="F9" s="4"/>
      <c r="G9" s="11">
        <f t="shared" si="0"/>
        <v>0</v>
      </c>
      <c r="H9" s="10">
        <v>0.08</v>
      </c>
      <c r="I9" s="11">
        <f t="shared" si="1"/>
        <v>0</v>
      </c>
      <c r="J9" s="11">
        <f t="shared" si="2"/>
        <v>0</v>
      </c>
      <c r="K9" s="4"/>
    </row>
    <row r="10" spans="1:11" ht="139.5" customHeight="1" x14ac:dyDescent="0.25">
      <c r="A10" s="1"/>
      <c r="B10" s="6" t="s">
        <v>34</v>
      </c>
      <c r="C10" s="2" t="s">
        <v>21</v>
      </c>
      <c r="D10" s="3">
        <v>20</v>
      </c>
      <c r="E10" s="4"/>
      <c r="F10" s="4"/>
      <c r="G10" s="11"/>
      <c r="H10" s="10"/>
      <c r="I10" s="11"/>
      <c r="J10" s="11"/>
      <c r="K10" s="4"/>
    </row>
    <row r="11" spans="1:11" x14ac:dyDescent="0.25">
      <c r="A11" s="62" t="s">
        <v>10</v>
      </c>
      <c r="B11" s="62"/>
      <c r="C11" s="62"/>
      <c r="D11" s="62"/>
      <c r="E11" s="62"/>
      <c r="F11" s="62"/>
      <c r="G11" s="11">
        <f>SUM(G5:G9)</f>
        <v>0</v>
      </c>
      <c r="H11" s="7"/>
      <c r="I11" s="7"/>
      <c r="J11" s="12">
        <f>SUM(J5:J9)</f>
        <v>0</v>
      </c>
      <c r="K11" s="7"/>
    </row>
    <row r="13" spans="1:11" ht="15" customHeight="1" x14ac:dyDescent="0.25">
      <c r="A13" s="63" t="s">
        <v>11</v>
      </c>
      <c r="B13" s="63"/>
      <c r="C13" s="63"/>
      <c r="D13" s="63"/>
      <c r="E13" s="63"/>
    </row>
    <row r="14" spans="1:11" x14ac:dyDescent="0.25">
      <c r="A14" s="57" t="s">
        <v>146</v>
      </c>
      <c r="B14" s="57"/>
      <c r="C14" s="57"/>
      <c r="D14" s="57"/>
      <c r="E14" s="57"/>
    </row>
    <row r="15" spans="1:11" x14ac:dyDescent="0.25">
      <c r="A15" s="57" t="s">
        <v>13</v>
      </c>
      <c r="B15" s="57"/>
      <c r="C15" s="57"/>
      <c r="D15" s="57"/>
      <c r="E15" s="57"/>
    </row>
    <row r="18" spans="1:11" x14ac:dyDescent="0.25">
      <c r="A18" s="55" t="s">
        <v>14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</row>
    <row r="19" spans="1:11" x14ac:dyDescent="0.25">
      <c r="A19" s="55" t="s">
        <v>15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</row>
    <row r="20" spans="1:11" x14ac:dyDescent="0.25">
      <c r="A20" s="55" t="s">
        <v>16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</row>
    <row r="23" spans="1:11" x14ac:dyDescent="0.25">
      <c r="A23" s="55" t="s">
        <v>17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</row>
    <row r="25" spans="1:11" x14ac:dyDescent="0.25">
      <c r="A25" s="56" t="s">
        <v>18</v>
      </c>
      <c r="B25" s="56"/>
      <c r="C25" s="56"/>
      <c r="G25" s="56" t="s">
        <v>19</v>
      </c>
      <c r="H25" s="56"/>
      <c r="I25" s="56"/>
      <c r="J25" s="56"/>
      <c r="K25" s="56"/>
    </row>
  </sheetData>
  <mergeCells count="13">
    <mergeCell ref="A15:E15"/>
    <mergeCell ref="A1:K1"/>
    <mergeCell ref="A2:K2"/>
    <mergeCell ref="A11:F11"/>
    <mergeCell ref="A13:E13"/>
    <mergeCell ref="A14:E14"/>
    <mergeCell ref="A4:K4"/>
    <mergeCell ref="A18:K18"/>
    <mergeCell ref="A19:K19"/>
    <mergeCell ref="A20:K20"/>
    <mergeCell ref="A23:K23"/>
    <mergeCell ref="A25:C25"/>
    <mergeCell ref="G25:K25"/>
  </mergeCells>
  <phoneticPr fontId="3" type="noConversion"/>
  <pageMargins left="0.7" right="0.7" top="0.75" bottom="0.75" header="0.3" footer="0.3"/>
  <pageSetup paperSize="9" scale="5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90AC6-7D80-458C-8B38-9225AC12215B}">
  <sheetPr>
    <pageSetUpPr fitToPage="1"/>
  </sheetPr>
  <dimension ref="A1:K27"/>
  <sheetViews>
    <sheetView zoomScaleNormal="100" workbookViewId="0">
      <selection activeCell="J13" sqref="J13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34.5" customHeight="1" x14ac:dyDescent="0.25">
      <c r="A2" s="64" t="s">
        <v>132</v>
      </c>
      <c r="B2" s="65"/>
      <c r="C2" s="65"/>
      <c r="D2" s="65"/>
      <c r="E2" s="65"/>
      <c r="F2" s="65"/>
      <c r="G2" s="65"/>
      <c r="H2" s="65"/>
      <c r="I2" s="65"/>
      <c r="J2" s="65"/>
      <c r="K2" s="66"/>
    </row>
    <row r="3" spans="1:11" ht="77.25" customHeight="1" x14ac:dyDescent="0.25">
      <c r="A3" s="18" t="s">
        <v>1</v>
      </c>
      <c r="B3" s="19" t="s">
        <v>23</v>
      </c>
      <c r="C3" s="18" t="s">
        <v>2</v>
      </c>
      <c r="D3" s="18" t="s">
        <v>3</v>
      </c>
      <c r="E3" s="19" t="s">
        <v>147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</row>
    <row r="4" spans="1:11" ht="20.25" customHeight="1" x14ac:dyDescent="0.25">
      <c r="A4" s="67" t="s">
        <v>31</v>
      </c>
      <c r="B4" s="68"/>
      <c r="C4" s="68"/>
      <c r="D4" s="68"/>
      <c r="E4" s="68"/>
      <c r="F4" s="68"/>
      <c r="G4" s="68"/>
      <c r="H4" s="68"/>
      <c r="I4" s="68"/>
      <c r="J4" s="68"/>
      <c r="K4" s="69"/>
    </row>
    <row r="5" spans="1:11" ht="108.75" customHeight="1" x14ac:dyDescent="0.25">
      <c r="A5" s="1" t="s">
        <v>20</v>
      </c>
      <c r="B5" s="8" t="s">
        <v>139</v>
      </c>
      <c r="C5" s="2" t="s">
        <v>21</v>
      </c>
      <c r="D5" s="3">
        <v>50</v>
      </c>
      <c r="E5" s="4"/>
      <c r="F5" s="4"/>
      <c r="G5" s="11">
        <f>D5*F5</f>
        <v>0</v>
      </c>
      <c r="H5" s="10">
        <v>0.08</v>
      </c>
      <c r="I5" s="11">
        <f>ROUND(F5*1.08,2)</f>
        <v>0</v>
      </c>
      <c r="J5" s="11">
        <f>ROUND(D5*I5,2)</f>
        <v>0</v>
      </c>
      <c r="K5" s="4"/>
    </row>
    <row r="6" spans="1:11" ht="114" customHeight="1" x14ac:dyDescent="0.25">
      <c r="A6" s="1" t="s">
        <v>22</v>
      </c>
      <c r="B6" s="8" t="s">
        <v>140</v>
      </c>
      <c r="C6" s="2" t="s">
        <v>21</v>
      </c>
      <c r="D6" s="3">
        <v>50</v>
      </c>
      <c r="E6" s="4"/>
      <c r="F6" s="4"/>
      <c r="G6" s="11">
        <f t="shared" ref="G6:G11" si="0">D6*F6</f>
        <v>0</v>
      </c>
      <c r="H6" s="10">
        <v>0.08</v>
      </c>
      <c r="I6" s="11">
        <f t="shared" ref="I6:I10" si="1">ROUND(F6*1.08,2)</f>
        <v>0</v>
      </c>
      <c r="J6" s="11">
        <f t="shared" ref="J6:J11" si="2">ROUND(D6*I6,2)</f>
        <v>0</v>
      </c>
      <c r="K6" s="4"/>
    </row>
    <row r="7" spans="1:11" ht="125.25" customHeight="1" x14ac:dyDescent="0.25">
      <c r="A7" s="1" t="s">
        <v>24</v>
      </c>
      <c r="B7" s="8" t="s">
        <v>141</v>
      </c>
      <c r="C7" s="2" t="s">
        <v>21</v>
      </c>
      <c r="D7" s="3">
        <v>50</v>
      </c>
      <c r="E7" s="4"/>
      <c r="F7" s="4"/>
      <c r="G7" s="11">
        <f t="shared" si="0"/>
        <v>0</v>
      </c>
      <c r="H7" s="10">
        <v>0.08</v>
      </c>
      <c r="I7" s="11">
        <f t="shared" si="1"/>
        <v>0</v>
      </c>
      <c r="J7" s="11">
        <f t="shared" si="2"/>
        <v>0</v>
      </c>
      <c r="K7" s="4"/>
    </row>
    <row r="8" spans="1:11" ht="105" x14ac:dyDescent="0.25">
      <c r="A8" s="1" t="s">
        <v>25</v>
      </c>
      <c r="B8" s="8" t="s">
        <v>143</v>
      </c>
      <c r="C8" s="2" t="s">
        <v>21</v>
      </c>
      <c r="D8" s="3">
        <v>5</v>
      </c>
      <c r="E8" s="4"/>
      <c r="F8" s="4"/>
      <c r="G8" s="11">
        <f t="shared" si="0"/>
        <v>0</v>
      </c>
      <c r="H8" s="10">
        <v>0.08</v>
      </c>
      <c r="I8" s="11">
        <f t="shared" si="1"/>
        <v>0</v>
      </c>
      <c r="J8" s="11">
        <f t="shared" si="2"/>
        <v>0</v>
      </c>
      <c r="K8" s="4"/>
    </row>
    <row r="9" spans="1:11" ht="105" x14ac:dyDescent="0.25">
      <c r="A9" s="1" t="s">
        <v>26</v>
      </c>
      <c r="B9" s="6" t="s">
        <v>144</v>
      </c>
      <c r="C9" s="2" t="s">
        <v>21</v>
      </c>
      <c r="D9" s="3">
        <v>50</v>
      </c>
      <c r="E9" s="4"/>
      <c r="F9" s="4"/>
      <c r="G9" s="11">
        <f t="shared" si="0"/>
        <v>0</v>
      </c>
      <c r="H9" s="10">
        <v>0.08</v>
      </c>
      <c r="I9" s="11">
        <f t="shared" si="1"/>
        <v>0</v>
      </c>
      <c r="J9" s="11">
        <f t="shared" si="2"/>
        <v>0</v>
      </c>
      <c r="K9" s="4"/>
    </row>
    <row r="10" spans="1:11" ht="105" x14ac:dyDescent="0.25">
      <c r="A10" s="1" t="s">
        <v>27</v>
      </c>
      <c r="B10" s="6" t="s">
        <v>145</v>
      </c>
      <c r="C10" s="2" t="s">
        <v>21</v>
      </c>
      <c r="D10" s="3">
        <v>10</v>
      </c>
      <c r="E10" s="4"/>
      <c r="F10" s="4"/>
      <c r="G10" s="11">
        <f t="shared" si="0"/>
        <v>0</v>
      </c>
      <c r="H10" s="10">
        <v>0.08</v>
      </c>
      <c r="I10" s="11">
        <f t="shared" si="1"/>
        <v>0</v>
      </c>
      <c r="J10" s="11">
        <f t="shared" si="2"/>
        <v>0</v>
      </c>
      <c r="K10" s="4"/>
    </row>
    <row r="11" spans="1:11" ht="75.75" x14ac:dyDescent="0.25">
      <c r="A11" s="1" t="s">
        <v>28</v>
      </c>
      <c r="B11" s="6" t="s">
        <v>142</v>
      </c>
      <c r="C11" s="2" t="s">
        <v>21</v>
      </c>
      <c r="D11" s="3">
        <v>1</v>
      </c>
      <c r="E11" s="4"/>
      <c r="F11" s="4"/>
      <c r="G11" s="11">
        <f t="shared" si="0"/>
        <v>0</v>
      </c>
      <c r="H11" s="10">
        <v>0.23</v>
      </c>
      <c r="I11" s="11">
        <f>ROUND(F11*1.23,2)</f>
        <v>0</v>
      </c>
      <c r="J11" s="11">
        <f t="shared" si="2"/>
        <v>0</v>
      </c>
      <c r="K11" s="4"/>
    </row>
    <row r="12" spans="1:11" ht="137.25" customHeight="1" x14ac:dyDescent="0.25">
      <c r="A12" s="1"/>
      <c r="B12" s="6" t="s">
        <v>34</v>
      </c>
      <c r="C12" s="2"/>
      <c r="D12" s="3"/>
      <c r="E12" s="4"/>
      <c r="F12" s="4"/>
      <c r="G12" s="11"/>
      <c r="H12" s="10"/>
      <c r="I12" s="11"/>
      <c r="J12" s="11"/>
      <c r="K12" s="4"/>
    </row>
    <row r="13" spans="1:11" x14ac:dyDescent="0.25">
      <c r="A13" s="62" t="s">
        <v>10</v>
      </c>
      <c r="B13" s="62"/>
      <c r="C13" s="62"/>
      <c r="D13" s="62"/>
      <c r="E13" s="62"/>
      <c r="F13" s="62"/>
      <c r="G13" s="11">
        <f>SUM(G5:G11)</f>
        <v>0</v>
      </c>
      <c r="H13" s="9"/>
      <c r="I13" s="9"/>
      <c r="J13" s="12">
        <f>SUM(J5:J11)</f>
        <v>0</v>
      </c>
      <c r="K13" s="7"/>
    </row>
    <row r="15" spans="1:11" ht="15" customHeight="1" x14ac:dyDescent="0.25">
      <c r="A15" s="63" t="s">
        <v>11</v>
      </c>
      <c r="B15" s="63"/>
      <c r="C15" s="63"/>
      <c r="D15" s="63"/>
      <c r="E15" s="63"/>
    </row>
    <row r="16" spans="1:11" x14ac:dyDescent="0.25">
      <c r="A16" s="57" t="s">
        <v>146</v>
      </c>
      <c r="B16" s="57"/>
      <c r="C16" s="57"/>
      <c r="D16" s="57"/>
      <c r="E16" s="57"/>
    </row>
    <row r="17" spans="1:11" x14ac:dyDescent="0.25">
      <c r="A17" s="57" t="s">
        <v>13</v>
      </c>
      <c r="B17" s="57"/>
      <c r="C17" s="57"/>
      <c r="D17" s="57"/>
      <c r="E17" s="57"/>
    </row>
    <row r="20" spans="1:11" x14ac:dyDescent="0.25">
      <c r="A20" s="55" t="s">
        <v>14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</row>
    <row r="21" spans="1:11" x14ac:dyDescent="0.25">
      <c r="A21" s="55" t="s">
        <v>15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</row>
    <row r="22" spans="1:11" x14ac:dyDescent="0.25">
      <c r="A22" s="55" t="s">
        <v>16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</row>
    <row r="25" spans="1:11" x14ac:dyDescent="0.25">
      <c r="A25" s="55" t="s">
        <v>17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  <row r="27" spans="1:11" x14ac:dyDescent="0.25">
      <c r="A27" s="56" t="s">
        <v>18</v>
      </c>
      <c r="B27" s="56"/>
      <c r="C27" s="56"/>
      <c r="G27" s="56" t="s">
        <v>19</v>
      </c>
      <c r="H27" s="56"/>
      <c r="I27" s="56"/>
      <c r="J27" s="56"/>
      <c r="K27" s="56"/>
    </row>
  </sheetData>
  <mergeCells count="13">
    <mergeCell ref="A17:E17"/>
    <mergeCell ref="A1:K1"/>
    <mergeCell ref="A2:K2"/>
    <mergeCell ref="A13:F13"/>
    <mergeCell ref="A15:E15"/>
    <mergeCell ref="A16:E16"/>
    <mergeCell ref="A4:K4"/>
    <mergeCell ref="A20:K20"/>
    <mergeCell ref="A21:K21"/>
    <mergeCell ref="A22:K22"/>
    <mergeCell ref="A25:K25"/>
    <mergeCell ref="A27:C27"/>
    <mergeCell ref="G27:K27"/>
  </mergeCells>
  <phoneticPr fontId="3" type="noConversion"/>
  <pageMargins left="0.7" right="0.7" top="0.75" bottom="0.75" header="0.3" footer="0.3"/>
  <pageSetup paperSize="9" scale="5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959DC-16F0-417C-98DE-4B0E272A9479}">
  <sheetPr>
    <pageSetUpPr fitToPage="1"/>
  </sheetPr>
  <dimension ref="A1:K52"/>
  <sheetViews>
    <sheetView zoomScaleNormal="100" workbookViewId="0">
      <selection activeCell="J38" sqref="J38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19.5" customHeight="1" x14ac:dyDescent="0.25">
      <c r="A2" s="70" t="s">
        <v>124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77.25" customHeight="1" x14ac:dyDescent="0.25">
      <c r="A3" s="18" t="s">
        <v>1</v>
      </c>
      <c r="B3" s="19" t="s">
        <v>23</v>
      </c>
      <c r="C3" s="18" t="s">
        <v>2</v>
      </c>
      <c r="D3" s="18" t="s">
        <v>3</v>
      </c>
      <c r="E3" s="19" t="s">
        <v>147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</row>
    <row r="4" spans="1:11" ht="25.5" customHeight="1" x14ac:dyDescent="0.25">
      <c r="A4" s="70" t="s">
        <v>37</v>
      </c>
      <c r="B4" s="70"/>
      <c r="C4" s="70"/>
      <c r="D4" s="70"/>
      <c r="E4" s="70"/>
      <c r="F4" s="70"/>
      <c r="G4" s="70"/>
      <c r="H4" s="70"/>
      <c r="I4" s="70"/>
      <c r="J4" s="70"/>
      <c r="K4" s="70"/>
    </row>
    <row r="5" spans="1:11" ht="25.5" customHeight="1" x14ac:dyDescent="0.25">
      <c r="A5" s="36" t="s">
        <v>20</v>
      </c>
      <c r="B5" s="26" t="s">
        <v>38</v>
      </c>
      <c r="C5" s="22" t="s">
        <v>21</v>
      </c>
      <c r="D5" s="36">
        <v>40</v>
      </c>
      <c r="E5" s="20"/>
      <c r="F5" s="20"/>
      <c r="G5" s="11">
        <f t="shared" ref="G5:G27" si="0">D5*F5</f>
        <v>0</v>
      </c>
      <c r="H5" s="10">
        <v>0.08</v>
      </c>
      <c r="I5" s="11">
        <f t="shared" ref="I5:I27" si="1">ROUND(F5*1.08,2)</f>
        <v>0</v>
      </c>
      <c r="J5" s="11">
        <f t="shared" ref="J5:J27" si="2">ROUND(D5*I5,2)</f>
        <v>0</v>
      </c>
      <c r="K5" s="20"/>
    </row>
    <row r="6" spans="1:11" ht="50.25" customHeight="1" x14ac:dyDescent="0.25">
      <c r="A6" s="36"/>
      <c r="B6" s="25" t="s">
        <v>39</v>
      </c>
      <c r="C6" s="78"/>
      <c r="D6" s="79"/>
      <c r="E6" s="79"/>
      <c r="F6" s="79"/>
      <c r="G6" s="79"/>
      <c r="H6" s="79"/>
      <c r="I6" s="79"/>
      <c r="J6" s="79"/>
      <c r="K6" s="80"/>
    </row>
    <row r="7" spans="1:11" ht="25.5" customHeight="1" x14ac:dyDescent="0.25">
      <c r="A7" s="36" t="s">
        <v>22</v>
      </c>
      <c r="B7" s="26" t="s">
        <v>40</v>
      </c>
      <c r="C7" s="27" t="s">
        <v>21</v>
      </c>
      <c r="D7" s="36">
        <v>2</v>
      </c>
      <c r="E7" s="20"/>
      <c r="F7" s="20"/>
      <c r="G7" s="11">
        <f t="shared" si="0"/>
        <v>0</v>
      </c>
      <c r="H7" s="10">
        <v>0.08</v>
      </c>
      <c r="I7" s="11">
        <f t="shared" si="1"/>
        <v>0</v>
      </c>
      <c r="J7" s="11">
        <f t="shared" si="2"/>
        <v>0</v>
      </c>
      <c r="K7" s="20"/>
    </row>
    <row r="8" spans="1:11" ht="25.5" customHeight="1" x14ac:dyDescent="0.25">
      <c r="A8" s="36" t="s">
        <v>24</v>
      </c>
      <c r="B8" s="29" t="s">
        <v>41</v>
      </c>
      <c r="C8" s="2" t="s">
        <v>21</v>
      </c>
      <c r="D8" s="36">
        <v>1</v>
      </c>
      <c r="E8" s="20"/>
      <c r="F8" s="20"/>
      <c r="G8" s="11">
        <f t="shared" si="0"/>
        <v>0</v>
      </c>
      <c r="H8" s="10">
        <v>0.08</v>
      </c>
      <c r="I8" s="11">
        <f t="shared" si="1"/>
        <v>0</v>
      </c>
      <c r="J8" s="11">
        <f t="shared" si="2"/>
        <v>0</v>
      </c>
      <c r="K8" s="20"/>
    </row>
    <row r="9" spans="1:11" ht="25.5" customHeight="1" x14ac:dyDescent="0.25">
      <c r="A9" s="36" t="s">
        <v>25</v>
      </c>
      <c r="B9" s="24" t="s">
        <v>42</v>
      </c>
      <c r="C9" s="28" t="s">
        <v>21</v>
      </c>
      <c r="D9" s="36">
        <v>3</v>
      </c>
      <c r="E9" s="20"/>
      <c r="F9" s="20"/>
      <c r="G9" s="11">
        <f t="shared" si="0"/>
        <v>0</v>
      </c>
      <c r="H9" s="10">
        <v>0.08</v>
      </c>
      <c r="I9" s="11">
        <f t="shared" si="1"/>
        <v>0</v>
      </c>
      <c r="J9" s="11">
        <f t="shared" si="2"/>
        <v>0</v>
      </c>
      <c r="K9" s="20"/>
    </row>
    <row r="10" spans="1:11" ht="45" customHeight="1" x14ac:dyDescent="0.25">
      <c r="A10" s="36"/>
      <c r="B10" s="25" t="s">
        <v>43</v>
      </c>
      <c r="C10" s="74"/>
      <c r="D10" s="75"/>
      <c r="E10" s="75"/>
      <c r="F10" s="75"/>
      <c r="G10" s="75"/>
      <c r="H10" s="75"/>
      <c r="I10" s="75"/>
      <c r="J10" s="75"/>
      <c r="K10" s="76"/>
    </row>
    <row r="11" spans="1:11" ht="25.5" customHeight="1" x14ac:dyDescent="0.25">
      <c r="A11" s="36" t="s">
        <v>26</v>
      </c>
      <c r="B11" s="24" t="s">
        <v>44</v>
      </c>
      <c r="C11" s="22" t="s">
        <v>21</v>
      </c>
      <c r="D11" s="22">
        <v>1</v>
      </c>
      <c r="E11" s="20"/>
      <c r="F11" s="20"/>
      <c r="G11" s="11">
        <f t="shared" si="0"/>
        <v>0</v>
      </c>
      <c r="H11" s="10">
        <v>0.08</v>
      </c>
      <c r="I11" s="11">
        <f t="shared" si="1"/>
        <v>0</v>
      </c>
      <c r="J11" s="11">
        <f t="shared" si="2"/>
        <v>0</v>
      </c>
      <c r="K11" s="20"/>
    </row>
    <row r="12" spans="1:11" ht="25.5" customHeight="1" x14ac:dyDescent="0.25">
      <c r="A12" s="36" t="s">
        <v>27</v>
      </c>
      <c r="B12" s="26" t="s">
        <v>45</v>
      </c>
      <c r="C12" s="30" t="s">
        <v>21</v>
      </c>
      <c r="D12" s="22">
        <v>52</v>
      </c>
      <c r="E12" s="20"/>
      <c r="F12" s="20"/>
      <c r="G12" s="11">
        <f t="shared" si="0"/>
        <v>0</v>
      </c>
      <c r="H12" s="10">
        <v>0.08</v>
      </c>
      <c r="I12" s="11">
        <f t="shared" si="1"/>
        <v>0</v>
      </c>
      <c r="J12" s="11">
        <f t="shared" si="2"/>
        <v>0</v>
      </c>
      <c r="K12" s="20"/>
    </row>
    <row r="13" spans="1:11" ht="34.5" customHeight="1" x14ac:dyDescent="0.25">
      <c r="A13" s="36"/>
      <c r="B13" s="25" t="s">
        <v>46</v>
      </c>
      <c r="C13" s="74"/>
      <c r="D13" s="75"/>
      <c r="E13" s="75"/>
      <c r="F13" s="75"/>
      <c r="G13" s="75"/>
      <c r="H13" s="75"/>
      <c r="I13" s="75"/>
      <c r="J13" s="75"/>
      <c r="K13" s="76"/>
    </row>
    <row r="14" spans="1:11" ht="25.5" customHeight="1" x14ac:dyDescent="0.25">
      <c r="A14" s="36" t="s">
        <v>28</v>
      </c>
      <c r="B14" s="26" t="s">
        <v>47</v>
      </c>
      <c r="C14" s="22" t="s">
        <v>21</v>
      </c>
      <c r="D14" s="22">
        <v>2</v>
      </c>
      <c r="E14" s="20"/>
      <c r="F14" s="20"/>
      <c r="G14" s="11">
        <f t="shared" si="0"/>
        <v>0</v>
      </c>
      <c r="H14" s="10">
        <v>0.08</v>
      </c>
      <c r="I14" s="11">
        <f t="shared" si="1"/>
        <v>0</v>
      </c>
      <c r="J14" s="11">
        <f t="shared" si="2"/>
        <v>0</v>
      </c>
      <c r="K14" s="20"/>
    </row>
    <row r="15" spans="1:11" ht="25.5" customHeight="1" x14ac:dyDescent="0.25">
      <c r="A15" s="36" t="s">
        <v>71</v>
      </c>
      <c r="B15" s="26" t="s">
        <v>48</v>
      </c>
      <c r="C15" s="22" t="s">
        <v>21</v>
      </c>
      <c r="D15" s="22">
        <v>2</v>
      </c>
      <c r="E15" s="20"/>
      <c r="F15" s="20"/>
      <c r="G15" s="11">
        <f t="shared" si="0"/>
        <v>0</v>
      </c>
      <c r="H15" s="10">
        <v>0.23</v>
      </c>
      <c r="I15" s="11">
        <f>ROUND(F15*1.23,2)</f>
        <v>0</v>
      </c>
      <c r="J15" s="11">
        <f t="shared" si="2"/>
        <v>0</v>
      </c>
      <c r="K15" s="20"/>
    </row>
    <row r="16" spans="1:11" ht="25.5" customHeight="1" x14ac:dyDescent="0.25">
      <c r="A16" s="36" t="s">
        <v>72</v>
      </c>
      <c r="B16" s="31" t="s">
        <v>49</v>
      </c>
      <c r="C16" s="22" t="s">
        <v>21</v>
      </c>
      <c r="D16" s="22">
        <v>10</v>
      </c>
      <c r="E16" s="20"/>
      <c r="F16" s="20"/>
      <c r="G16" s="11">
        <f t="shared" si="0"/>
        <v>0</v>
      </c>
      <c r="H16" s="10">
        <v>0.08</v>
      </c>
      <c r="I16" s="11">
        <f t="shared" si="1"/>
        <v>0</v>
      </c>
      <c r="J16" s="11">
        <f t="shared" si="2"/>
        <v>0</v>
      </c>
      <c r="K16" s="20"/>
    </row>
    <row r="17" spans="1:11" ht="38.25" customHeight="1" x14ac:dyDescent="0.25">
      <c r="A17" s="36"/>
      <c r="B17" s="32" t="s">
        <v>50</v>
      </c>
      <c r="C17" s="74"/>
      <c r="D17" s="75"/>
      <c r="E17" s="75"/>
      <c r="F17" s="75"/>
      <c r="G17" s="75"/>
      <c r="H17" s="75"/>
      <c r="I17" s="75"/>
      <c r="J17" s="75"/>
      <c r="K17" s="76"/>
    </row>
    <row r="18" spans="1:11" ht="25.5" customHeight="1" x14ac:dyDescent="0.25">
      <c r="A18" s="36" t="s">
        <v>73</v>
      </c>
      <c r="B18" s="33" t="s">
        <v>51</v>
      </c>
      <c r="C18" s="22" t="s">
        <v>21</v>
      </c>
      <c r="D18" s="36">
        <v>2</v>
      </c>
      <c r="E18" s="20"/>
      <c r="F18" s="20"/>
      <c r="G18" s="11">
        <f t="shared" si="0"/>
        <v>0</v>
      </c>
      <c r="H18" s="10">
        <v>0.08</v>
      </c>
      <c r="I18" s="11">
        <f t="shared" si="1"/>
        <v>0</v>
      </c>
      <c r="J18" s="11">
        <f t="shared" si="2"/>
        <v>0</v>
      </c>
      <c r="K18" s="20"/>
    </row>
    <row r="19" spans="1:11" ht="25.5" customHeight="1" x14ac:dyDescent="0.25">
      <c r="A19" s="36"/>
      <c r="B19" s="34" t="s">
        <v>52</v>
      </c>
      <c r="C19" s="20"/>
      <c r="D19" s="36"/>
      <c r="E19" s="20"/>
      <c r="F19" s="20"/>
      <c r="G19" s="11"/>
      <c r="H19" s="10"/>
      <c r="I19" s="11"/>
      <c r="J19" s="11"/>
      <c r="K19" s="20"/>
    </row>
    <row r="20" spans="1:11" ht="25.5" customHeight="1" x14ac:dyDescent="0.25">
      <c r="A20" s="36" t="s">
        <v>74</v>
      </c>
      <c r="B20" s="31" t="s">
        <v>53</v>
      </c>
      <c r="C20" s="22" t="s">
        <v>21</v>
      </c>
      <c r="D20" s="36">
        <v>2</v>
      </c>
      <c r="E20" s="20"/>
      <c r="F20" s="20"/>
      <c r="G20" s="11">
        <f t="shared" si="0"/>
        <v>0</v>
      </c>
      <c r="H20" s="10">
        <v>0.08</v>
      </c>
      <c r="I20" s="11">
        <f t="shared" si="1"/>
        <v>0</v>
      </c>
      <c r="J20" s="11">
        <f t="shared" si="2"/>
        <v>0</v>
      </c>
      <c r="K20" s="20"/>
    </row>
    <row r="21" spans="1:11" ht="25.5" customHeight="1" x14ac:dyDescent="0.25">
      <c r="A21" s="36" t="s">
        <v>75</v>
      </c>
      <c r="B21" s="31" t="s">
        <v>54</v>
      </c>
      <c r="C21" s="22" t="s">
        <v>21</v>
      </c>
      <c r="D21" s="36">
        <v>12</v>
      </c>
      <c r="E21" s="20"/>
      <c r="F21" s="20"/>
      <c r="G21" s="11">
        <f t="shared" si="0"/>
        <v>0</v>
      </c>
      <c r="H21" s="10">
        <v>0.08</v>
      </c>
      <c r="I21" s="11">
        <f t="shared" si="1"/>
        <v>0</v>
      </c>
      <c r="J21" s="11">
        <f t="shared" si="2"/>
        <v>0</v>
      </c>
      <c r="K21" s="20"/>
    </row>
    <row r="22" spans="1:11" ht="33" customHeight="1" x14ac:dyDescent="0.25">
      <c r="A22" s="36"/>
      <c r="B22" s="32" t="s">
        <v>55</v>
      </c>
      <c r="C22" s="74"/>
      <c r="D22" s="75"/>
      <c r="E22" s="75"/>
      <c r="F22" s="75"/>
      <c r="G22" s="75"/>
      <c r="H22" s="75"/>
      <c r="I22" s="75"/>
      <c r="J22" s="75"/>
      <c r="K22" s="76"/>
    </row>
    <row r="23" spans="1:11" ht="25.5" customHeight="1" x14ac:dyDescent="0.25">
      <c r="A23" s="36" t="s">
        <v>76</v>
      </c>
      <c r="B23" s="31" t="s">
        <v>56</v>
      </c>
      <c r="C23" s="22" t="s">
        <v>21</v>
      </c>
      <c r="D23" s="36">
        <v>2</v>
      </c>
      <c r="E23" s="20"/>
      <c r="F23" s="20"/>
      <c r="G23" s="11">
        <f t="shared" si="0"/>
        <v>0</v>
      </c>
      <c r="H23" s="10">
        <v>0.08</v>
      </c>
      <c r="I23" s="11">
        <f t="shared" si="1"/>
        <v>0</v>
      </c>
      <c r="J23" s="11">
        <f t="shared" si="2"/>
        <v>0</v>
      </c>
      <c r="K23" s="20"/>
    </row>
    <row r="24" spans="1:11" ht="25.5" customHeight="1" x14ac:dyDescent="0.25">
      <c r="A24" s="36" t="s">
        <v>77</v>
      </c>
      <c r="B24" s="31" t="s">
        <v>57</v>
      </c>
      <c r="C24" s="22" t="s">
        <v>21</v>
      </c>
      <c r="D24" s="36">
        <v>30</v>
      </c>
      <c r="E24" s="20"/>
      <c r="F24" s="20"/>
      <c r="G24" s="11">
        <f t="shared" si="0"/>
        <v>0</v>
      </c>
      <c r="H24" s="10">
        <v>0.08</v>
      </c>
      <c r="I24" s="11">
        <f t="shared" si="1"/>
        <v>0</v>
      </c>
      <c r="J24" s="11">
        <f t="shared" si="2"/>
        <v>0</v>
      </c>
      <c r="K24" s="20"/>
    </row>
    <row r="25" spans="1:11" ht="36.75" customHeight="1" x14ac:dyDescent="0.25">
      <c r="A25" s="36"/>
      <c r="B25" s="32" t="s">
        <v>58</v>
      </c>
      <c r="C25" s="74"/>
      <c r="D25" s="75"/>
      <c r="E25" s="75"/>
      <c r="F25" s="75"/>
      <c r="G25" s="75"/>
      <c r="H25" s="75"/>
      <c r="I25" s="75"/>
      <c r="J25" s="75"/>
      <c r="K25" s="76"/>
    </row>
    <row r="26" spans="1:11" ht="25.5" customHeight="1" x14ac:dyDescent="0.25">
      <c r="A26" s="36" t="s">
        <v>78</v>
      </c>
      <c r="B26" s="31" t="s">
        <v>59</v>
      </c>
      <c r="C26" s="22" t="s">
        <v>21</v>
      </c>
      <c r="D26" s="22">
        <v>3</v>
      </c>
      <c r="E26" s="20"/>
      <c r="F26" s="20"/>
      <c r="G26" s="11">
        <f t="shared" si="0"/>
        <v>0</v>
      </c>
      <c r="H26" s="10">
        <v>0.08</v>
      </c>
      <c r="I26" s="11">
        <f t="shared" si="1"/>
        <v>0</v>
      </c>
      <c r="J26" s="11">
        <f t="shared" si="2"/>
        <v>0</v>
      </c>
      <c r="K26" s="20"/>
    </row>
    <row r="27" spans="1:11" ht="25.5" customHeight="1" x14ac:dyDescent="0.25">
      <c r="A27" s="36" t="s">
        <v>79</v>
      </c>
      <c r="B27" s="31" t="s">
        <v>60</v>
      </c>
      <c r="C27" s="22" t="s">
        <v>21</v>
      </c>
      <c r="D27" s="22">
        <v>8</v>
      </c>
      <c r="E27" s="20"/>
      <c r="F27" s="20"/>
      <c r="G27" s="11">
        <f t="shared" si="0"/>
        <v>0</v>
      </c>
      <c r="H27" s="10">
        <v>0.08</v>
      </c>
      <c r="I27" s="11">
        <f t="shared" si="1"/>
        <v>0</v>
      </c>
      <c r="J27" s="11">
        <f t="shared" si="2"/>
        <v>0</v>
      </c>
      <c r="K27" s="20"/>
    </row>
    <row r="28" spans="1:11" ht="25.5" customHeight="1" x14ac:dyDescent="0.25">
      <c r="A28" s="36"/>
      <c r="B28" s="35" t="s">
        <v>61</v>
      </c>
      <c r="C28" s="74"/>
      <c r="D28" s="75"/>
      <c r="E28" s="75"/>
      <c r="F28" s="75"/>
      <c r="G28" s="75"/>
      <c r="H28" s="75"/>
      <c r="I28" s="75"/>
      <c r="J28" s="75"/>
      <c r="K28" s="76"/>
    </row>
    <row r="29" spans="1:11" ht="24.75" customHeight="1" x14ac:dyDescent="0.25">
      <c r="A29" s="1" t="s">
        <v>80</v>
      </c>
      <c r="B29" s="33" t="s">
        <v>62</v>
      </c>
      <c r="C29" s="22" t="s">
        <v>21</v>
      </c>
      <c r="D29" s="22">
        <v>130</v>
      </c>
      <c r="E29" s="4"/>
      <c r="F29" s="4"/>
      <c r="G29" s="11">
        <f>D29*F29</f>
        <v>0</v>
      </c>
      <c r="H29" s="10">
        <v>0.08</v>
      </c>
      <c r="I29" s="11">
        <f>ROUND(F29*1.08,2)</f>
        <v>0</v>
      </c>
      <c r="J29" s="11">
        <f>ROUND(D29*I29,2)</f>
        <v>0</v>
      </c>
      <c r="K29" s="4"/>
    </row>
    <row r="30" spans="1:11" ht="26.25" customHeight="1" x14ac:dyDescent="0.25">
      <c r="A30" s="1" t="s">
        <v>81</v>
      </c>
      <c r="B30" s="33" t="s">
        <v>63</v>
      </c>
      <c r="C30" s="22" t="s">
        <v>21</v>
      </c>
      <c r="D30" s="22">
        <v>72</v>
      </c>
      <c r="E30" s="4"/>
      <c r="F30" s="4"/>
      <c r="G30" s="11">
        <f t="shared" ref="G30:G34" si="3">D30*F30</f>
        <v>0</v>
      </c>
      <c r="H30" s="10">
        <v>0.08</v>
      </c>
      <c r="I30" s="11">
        <f t="shared" ref="I30:I33" si="4">ROUND(F30*1.08,2)</f>
        <v>0</v>
      </c>
      <c r="J30" s="11">
        <f t="shared" ref="J30:J34" si="5">ROUND(D30*I30,2)</f>
        <v>0</v>
      </c>
      <c r="K30" s="4"/>
    </row>
    <row r="31" spans="1:11" ht="27.75" customHeight="1" x14ac:dyDescent="0.25">
      <c r="A31" s="1" t="s">
        <v>82</v>
      </c>
      <c r="B31" s="31" t="s">
        <v>64</v>
      </c>
      <c r="C31" s="22" t="s">
        <v>21</v>
      </c>
      <c r="D31" s="22">
        <v>8</v>
      </c>
      <c r="E31" s="4"/>
      <c r="F31" s="4"/>
      <c r="G31" s="11">
        <f t="shared" si="3"/>
        <v>0</v>
      </c>
      <c r="H31" s="10">
        <v>0.08</v>
      </c>
      <c r="I31" s="11">
        <f t="shared" si="4"/>
        <v>0</v>
      </c>
      <c r="J31" s="11">
        <f t="shared" si="5"/>
        <v>0</v>
      </c>
      <c r="K31" s="4"/>
    </row>
    <row r="32" spans="1:11" ht="21.75" customHeight="1" x14ac:dyDescent="0.25">
      <c r="A32" s="1"/>
      <c r="B32" s="35" t="s">
        <v>65</v>
      </c>
      <c r="C32" s="71"/>
      <c r="D32" s="72"/>
      <c r="E32" s="72"/>
      <c r="F32" s="72"/>
      <c r="G32" s="72"/>
      <c r="H32" s="72"/>
      <c r="I32" s="72"/>
      <c r="J32" s="72"/>
      <c r="K32" s="73"/>
    </row>
    <row r="33" spans="1:11" ht="23.25" customHeight="1" x14ac:dyDescent="0.25">
      <c r="A33" s="1" t="s">
        <v>83</v>
      </c>
      <c r="B33" s="33" t="s">
        <v>66</v>
      </c>
      <c r="C33" s="22" t="s">
        <v>21</v>
      </c>
      <c r="D33" s="23">
        <v>2</v>
      </c>
      <c r="E33" s="4"/>
      <c r="F33" s="4"/>
      <c r="G33" s="11">
        <f t="shared" si="3"/>
        <v>0</v>
      </c>
      <c r="H33" s="10">
        <v>0.08</v>
      </c>
      <c r="I33" s="11">
        <f t="shared" si="4"/>
        <v>0</v>
      </c>
      <c r="J33" s="11">
        <f t="shared" si="5"/>
        <v>0</v>
      </c>
      <c r="K33" s="4"/>
    </row>
    <row r="34" spans="1:11" ht="24" customHeight="1" x14ac:dyDescent="0.25">
      <c r="A34" s="1" t="s">
        <v>84</v>
      </c>
      <c r="B34" s="31" t="s">
        <v>67</v>
      </c>
      <c r="C34" s="22" t="s">
        <v>21</v>
      </c>
      <c r="D34" s="23">
        <v>24</v>
      </c>
      <c r="E34" s="4"/>
      <c r="F34" s="4"/>
      <c r="G34" s="11">
        <f t="shared" si="3"/>
        <v>0</v>
      </c>
      <c r="H34" s="10">
        <v>0.23</v>
      </c>
      <c r="I34" s="11">
        <f>ROUND(F34*1.23,2)</f>
        <v>0</v>
      </c>
      <c r="J34" s="11">
        <f t="shared" si="5"/>
        <v>0</v>
      </c>
      <c r="K34" s="4"/>
    </row>
    <row r="35" spans="1:11" ht="22.5" customHeight="1" x14ac:dyDescent="0.25">
      <c r="A35" s="1"/>
      <c r="B35" s="32" t="s">
        <v>68</v>
      </c>
      <c r="C35" s="71"/>
      <c r="D35" s="72"/>
      <c r="E35" s="72"/>
      <c r="F35" s="72"/>
      <c r="G35" s="72"/>
      <c r="H35" s="72"/>
      <c r="I35" s="72"/>
      <c r="J35" s="72"/>
      <c r="K35" s="73"/>
    </row>
    <row r="36" spans="1:11" ht="26.25" customHeight="1" x14ac:dyDescent="0.25">
      <c r="A36" s="1" t="s">
        <v>85</v>
      </c>
      <c r="B36" s="31" t="s">
        <v>69</v>
      </c>
      <c r="C36" s="22" t="s">
        <v>21</v>
      </c>
      <c r="D36" s="23">
        <v>24</v>
      </c>
      <c r="E36" s="4"/>
      <c r="F36" s="4"/>
      <c r="G36" s="11">
        <f t="shared" ref="G36" si="6">D36*F36</f>
        <v>0</v>
      </c>
      <c r="H36" s="10">
        <v>0.23</v>
      </c>
      <c r="I36" s="11">
        <f>ROUND(F36*1.23,2)</f>
        <v>0</v>
      </c>
      <c r="J36" s="11">
        <f t="shared" ref="J36" si="7">ROUND(D36*I36,2)</f>
        <v>0</v>
      </c>
      <c r="K36" s="4"/>
    </row>
    <row r="37" spans="1:11" ht="23.25" customHeight="1" x14ac:dyDescent="0.25">
      <c r="A37" s="1"/>
      <c r="B37" s="35" t="s">
        <v>70</v>
      </c>
      <c r="C37" s="71"/>
      <c r="D37" s="72"/>
      <c r="E37" s="72"/>
      <c r="F37" s="72"/>
      <c r="G37" s="72"/>
      <c r="H37" s="72"/>
      <c r="I37" s="72"/>
      <c r="J37" s="72"/>
      <c r="K37" s="73"/>
    </row>
    <row r="38" spans="1:11" x14ac:dyDescent="0.25">
      <c r="A38" s="77" t="s">
        <v>10</v>
      </c>
      <c r="B38" s="77"/>
      <c r="C38" s="77"/>
      <c r="D38" s="77"/>
      <c r="E38" s="77"/>
      <c r="F38" s="77"/>
      <c r="G38" s="16">
        <f>SUM(G5:G36)</f>
        <v>0</v>
      </c>
      <c r="H38" s="48"/>
      <c r="I38" s="48"/>
      <c r="J38" s="47">
        <f>SUM(J5:J36)</f>
        <v>0</v>
      </c>
      <c r="K38" s="21"/>
    </row>
    <row r="40" spans="1:11" ht="15" customHeight="1" x14ac:dyDescent="0.25">
      <c r="A40" s="63" t="s">
        <v>11</v>
      </c>
      <c r="B40" s="63"/>
      <c r="C40" s="63"/>
      <c r="D40" s="63"/>
      <c r="E40" s="63"/>
    </row>
    <row r="41" spans="1:11" x14ac:dyDescent="0.25">
      <c r="A41" s="57" t="s">
        <v>146</v>
      </c>
      <c r="B41" s="57"/>
      <c r="C41" s="57"/>
      <c r="D41" s="57"/>
      <c r="E41" s="57"/>
    </row>
    <row r="42" spans="1:11" x14ac:dyDescent="0.25">
      <c r="A42" s="57" t="s">
        <v>13</v>
      </c>
      <c r="B42" s="57"/>
      <c r="C42" s="57"/>
      <c r="D42" s="57"/>
      <c r="E42" s="57"/>
    </row>
    <row r="45" spans="1:11" x14ac:dyDescent="0.25">
      <c r="A45" s="55" t="s">
        <v>14</v>
      </c>
      <c r="B45" s="55"/>
      <c r="C45" s="55"/>
      <c r="D45" s="55"/>
      <c r="E45" s="55"/>
      <c r="F45" s="55"/>
      <c r="G45" s="55"/>
      <c r="H45" s="55"/>
      <c r="I45" s="55"/>
      <c r="J45" s="55"/>
      <c r="K45" s="55"/>
    </row>
    <row r="46" spans="1:11" x14ac:dyDescent="0.25">
      <c r="A46" s="55" t="s">
        <v>15</v>
      </c>
      <c r="B46" s="55"/>
      <c r="C46" s="55"/>
      <c r="D46" s="55"/>
      <c r="E46" s="55"/>
      <c r="F46" s="55"/>
      <c r="G46" s="55"/>
      <c r="H46" s="55"/>
      <c r="I46" s="55"/>
      <c r="J46" s="55"/>
      <c r="K46" s="55"/>
    </row>
    <row r="47" spans="1:11" x14ac:dyDescent="0.25">
      <c r="A47" s="55" t="s">
        <v>16</v>
      </c>
      <c r="B47" s="55"/>
      <c r="C47" s="55"/>
      <c r="D47" s="55"/>
      <c r="E47" s="55"/>
      <c r="F47" s="55"/>
      <c r="G47" s="55"/>
      <c r="H47" s="55"/>
      <c r="I47" s="55"/>
      <c r="J47" s="55"/>
      <c r="K47" s="55"/>
    </row>
    <row r="50" spans="1:11" x14ac:dyDescent="0.25">
      <c r="A50" s="55" t="s">
        <v>17</v>
      </c>
      <c r="B50" s="55"/>
      <c r="C50" s="55"/>
      <c r="D50" s="55"/>
      <c r="E50" s="55"/>
      <c r="F50" s="55"/>
      <c r="G50" s="55"/>
      <c r="H50" s="55"/>
      <c r="I50" s="55"/>
      <c r="J50" s="55"/>
      <c r="K50" s="55"/>
    </row>
    <row r="52" spans="1:11" x14ac:dyDescent="0.25">
      <c r="A52" s="56" t="s">
        <v>18</v>
      </c>
      <c r="B52" s="56"/>
      <c r="C52" s="56"/>
      <c r="G52" s="56" t="s">
        <v>19</v>
      </c>
      <c r="H52" s="56"/>
      <c r="I52" s="56"/>
      <c r="J52" s="56"/>
      <c r="K52" s="56"/>
    </row>
  </sheetData>
  <mergeCells count="23">
    <mergeCell ref="A1:K1"/>
    <mergeCell ref="A2:K2"/>
    <mergeCell ref="A38:F38"/>
    <mergeCell ref="A40:E40"/>
    <mergeCell ref="C17:K17"/>
    <mergeCell ref="C13:K13"/>
    <mergeCell ref="C10:K10"/>
    <mergeCell ref="C6:K6"/>
    <mergeCell ref="A52:C52"/>
    <mergeCell ref="G52:K52"/>
    <mergeCell ref="A4:K4"/>
    <mergeCell ref="C37:K37"/>
    <mergeCell ref="C35:K35"/>
    <mergeCell ref="C32:K32"/>
    <mergeCell ref="C28:K28"/>
    <mergeCell ref="C25:K25"/>
    <mergeCell ref="C22:K22"/>
    <mergeCell ref="A41:E41"/>
    <mergeCell ref="A42:E42"/>
    <mergeCell ref="A45:K45"/>
    <mergeCell ref="A46:K46"/>
    <mergeCell ref="A47:K47"/>
    <mergeCell ref="A50:K50"/>
  </mergeCells>
  <pageMargins left="0.7" right="0.7" top="0.75" bottom="0.75" header="0.3" footer="0.3"/>
  <pageSetup paperSize="9" scale="5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FEF96-CAD3-4857-A759-A8DE65DE2173}">
  <sheetPr>
    <pageSetUpPr fitToPage="1"/>
  </sheetPr>
  <dimension ref="A1:K42"/>
  <sheetViews>
    <sheetView zoomScaleNormal="100" workbookViewId="0">
      <selection activeCell="J28" sqref="J28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22.5" customHeight="1" x14ac:dyDescent="0.25">
      <c r="A2" s="81" t="s">
        <v>126</v>
      </c>
      <c r="B2" s="82"/>
      <c r="C2" s="82"/>
      <c r="D2" s="82"/>
      <c r="E2" s="82"/>
      <c r="F2" s="82"/>
      <c r="G2" s="82"/>
      <c r="H2" s="82"/>
      <c r="I2" s="82"/>
      <c r="J2" s="82"/>
      <c r="K2" s="83"/>
    </row>
    <row r="3" spans="1:11" ht="77.25" customHeight="1" x14ac:dyDescent="0.25">
      <c r="A3" s="18" t="s">
        <v>1</v>
      </c>
      <c r="B3" s="19" t="s">
        <v>23</v>
      </c>
      <c r="C3" s="18" t="s">
        <v>2</v>
      </c>
      <c r="D3" s="18" t="s">
        <v>3</v>
      </c>
      <c r="E3" s="19" t="s">
        <v>147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</row>
    <row r="4" spans="1:11" ht="27" customHeight="1" x14ac:dyDescent="0.25">
      <c r="A4" s="81" t="s">
        <v>125</v>
      </c>
      <c r="B4" s="82"/>
      <c r="C4" s="82"/>
      <c r="D4" s="82"/>
      <c r="E4" s="82"/>
      <c r="F4" s="82"/>
      <c r="G4" s="82"/>
      <c r="H4" s="82"/>
      <c r="I4" s="82"/>
      <c r="J4" s="82"/>
      <c r="K4" s="83"/>
    </row>
    <row r="5" spans="1:11" ht="36.75" customHeight="1" x14ac:dyDescent="0.25">
      <c r="A5" s="1" t="s">
        <v>20</v>
      </c>
      <c r="B5" s="26" t="s">
        <v>86</v>
      </c>
      <c r="C5" s="22" t="s">
        <v>21</v>
      </c>
      <c r="D5" s="23">
        <v>30</v>
      </c>
      <c r="E5" s="4"/>
      <c r="F5" s="4"/>
      <c r="G5" s="11">
        <f>D5*F5</f>
        <v>0</v>
      </c>
      <c r="H5" s="10">
        <v>0.08</v>
      </c>
      <c r="I5" s="11">
        <f>ROUND(F5*1.08,2)</f>
        <v>0</v>
      </c>
      <c r="J5" s="11">
        <f>ROUND(D5*I5,2)</f>
        <v>0</v>
      </c>
      <c r="K5" s="4"/>
    </row>
    <row r="6" spans="1:11" ht="27" customHeight="1" x14ac:dyDescent="0.25">
      <c r="A6" s="1"/>
      <c r="B6" s="37" t="s">
        <v>87</v>
      </c>
      <c r="C6" s="84"/>
      <c r="D6" s="85"/>
      <c r="E6" s="85"/>
      <c r="F6" s="85"/>
      <c r="G6" s="85"/>
      <c r="H6" s="85"/>
      <c r="I6" s="85"/>
      <c r="J6" s="85"/>
      <c r="K6" s="86"/>
    </row>
    <row r="7" spans="1:11" ht="35.25" customHeight="1" x14ac:dyDescent="0.25">
      <c r="A7" s="1" t="s">
        <v>22</v>
      </c>
      <c r="B7" s="26" t="s">
        <v>88</v>
      </c>
      <c r="C7" s="22" t="s">
        <v>21</v>
      </c>
      <c r="D7" s="3">
        <v>23</v>
      </c>
      <c r="E7" s="4"/>
      <c r="F7" s="4"/>
      <c r="G7" s="11">
        <f t="shared" ref="G7:G8" si="0">D7*F7</f>
        <v>0</v>
      </c>
      <c r="H7" s="10">
        <v>0.08</v>
      </c>
      <c r="I7" s="11">
        <f t="shared" ref="I7:I8" si="1">ROUND(F7*1.08,2)</f>
        <v>0</v>
      </c>
      <c r="J7" s="11">
        <f t="shared" ref="J7:J8" si="2">ROUND(D7*I7,2)</f>
        <v>0</v>
      </c>
      <c r="K7" s="4"/>
    </row>
    <row r="8" spans="1:11" ht="22.5" customHeight="1" x14ac:dyDescent="0.25">
      <c r="A8" s="1" t="s">
        <v>24</v>
      </c>
      <c r="B8" s="29" t="s">
        <v>89</v>
      </c>
      <c r="C8" s="22" t="s">
        <v>21</v>
      </c>
      <c r="D8" s="44">
        <v>53</v>
      </c>
      <c r="E8" s="4"/>
      <c r="F8" s="4"/>
      <c r="G8" s="11">
        <f t="shared" si="0"/>
        <v>0</v>
      </c>
      <c r="H8" s="10">
        <v>0.08</v>
      </c>
      <c r="I8" s="11">
        <f t="shared" si="1"/>
        <v>0</v>
      </c>
      <c r="J8" s="11">
        <f t="shared" si="2"/>
        <v>0</v>
      </c>
      <c r="K8" s="4"/>
    </row>
    <row r="9" spans="1:11" ht="22.5" customHeight="1" x14ac:dyDescent="0.25">
      <c r="A9" s="1"/>
      <c r="B9" s="37" t="s">
        <v>90</v>
      </c>
      <c r="C9" s="71"/>
      <c r="D9" s="72"/>
      <c r="E9" s="72"/>
      <c r="F9" s="72"/>
      <c r="G9" s="72"/>
      <c r="H9" s="72"/>
      <c r="I9" s="72"/>
      <c r="J9" s="72"/>
      <c r="K9" s="73"/>
    </row>
    <row r="10" spans="1:11" ht="22.5" customHeight="1" x14ac:dyDescent="0.25">
      <c r="A10" s="1" t="s">
        <v>25</v>
      </c>
      <c r="B10" s="38" t="s">
        <v>91</v>
      </c>
      <c r="C10" s="39" t="s">
        <v>21</v>
      </c>
      <c r="D10" s="14">
        <v>3</v>
      </c>
      <c r="E10" s="4"/>
      <c r="F10" s="4"/>
      <c r="G10" s="11">
        <f t="shared" ref="G10:G20" si="3">D10*F10</f>
        <v>0</v>
      </c>
      <c r="H10" s="10">
        <v>0.08</v>
      </c>
      <c r="I10" s="11">
        <f t="shared" ref="I10:I19" si="4">ROUND(F10*1.08,2)</f>
        <v>0</v>
      </c>
      <c r="J10" s="11">
        <f t="shared" ref="J10:J20" si="5">ROUND(D10*I10,2)</f>
        <v>0</v>
      </c>
      <c r="K10" s="4"/>
    </row>
    <row r="11" spans="1:11" ht="22.5" customHeight="1" x14ac:dyDescent="0.25">
      <c r="A11" s="1" t="s">
        <v>26</v>
      </c>
      <c r="B11" s="29" t="s">
        <v>92</v>
      </c>
      <c r="C11" s="22" t="s">
        <v>21</v>
      </c>
      <c r="D11" s="3">
        <v>2</v>
      </c>
      <c r="E11" s="4"/>
      <c r="F11" s="4"/>
      <c r="G11" s="11">
        <f t="shared" si="3"/>
        <v>0</v>
      </c>
      <c r="H11" s="10">
        <v>0.08</v>
      </c>
      <c r="I11" s="11">
        <f t="shared" si="4"/>
        <v>0</v>
      </c>
      <c r="J11" s="11">
        <f t="shared" si="5"/>
        <v>0</v>
      </c>
      <c r="K11" s="4"/>
    </row>
    <row r="12" spans="1:11" ht="22.5" customHeight="1" x14ac:dyDescent="0.25">
      <c r="A12" s="1" t="s">
        <v>27</v>
      </c>
      <c r="B12" s="33" t="s">
        <v>93</v>
      </c>
      <c r="C12" s="22" t="s">
        <v>21</v>
      </c>
      <c r="D12" s="3">
        <v>35</v>
      </c>
      <c r="E12" s="4"/>
      <c r="F12" s="4"/>
      <c r="G12" s="11">
        <f t="shared" si="3"/>
        <v>0</v>
      </c>
      <c r="H12" s="10">
        <v>0.08</v>
      </c>
      <c r="I12" s="11">
        <f t="shared" si="4"/>
        <v>0</v>
      </c>
      <c r="J12" s="11">
        <f t="shared" si="5"/>
        <v>0</v>
      </c>
      <c r="K12" s="4"/>
    </row>
    <row r="13" spans="1:11" ht="22.5" customHeight="1" x14ac:dyDescent="0.25">
      <c r="A13" s="1" t="s">
        <v>28</v>
      </c>
      <c r="B13" s="33" t="s">
        <v>94</v>
      </c>
      <c r="C13" s="40" t="s">
        <v>21</v>
      </c>
      <c r="D13" s="44">
        <v>5</v>
      </c>
      <c r="E13" s="4"/>
      <c r="F13" s="4"/>
      <c r="G13" s="11">
        <f t="shared" si="3"/>
        <v>0</v>
      </c>
      <c r="H13" s="10">
        <v>0.08</v>
      </c>
      <c r="I13" s="11">
        <f t="shared" si="4"/>
        <v>0</v>
      </c>
      <c r="J13" s="11">
        <f t="shared" si="5"/>
        <v>0</v>
      </c>
      <c r="K13" s="4"/>
    </row>
    <row r="14" spans="1:11" ht="22.5" customHeight="1" x14ac:dyDescent="0.25">
      <c r="A14" s="1"/>
      <c r="B14" s="32" t="s">
        <v>95</v>
      </c>
      <c r="C14" s="71"/>
      <c r="D14" s="72"/>
      <c r="E14" s="72"/>
      <c r="F14" s="72"/>
      <c r="G14" s="72"/>
      <c r="H14" s="72"/>
      <c r="I14" s="72"/>
      <c r="J14" s="72"/>
      <c r="K14" s="73"/>
    </row>
    <row r="15" spans="1:11" ht="22.5" customHeight="1" x14ac:dyDescent="0.25">
      <c r="A15" s="1" t="s">
        <v>71</v>
      </c>
      <c r="B15" s="33" t="s">
        <v>96</v>
      </c>
      <c r="C15" s="22" t="s">
        <v>21</v>
      </c>
      <c r="D15" s="23">
        <v>70</v>
      </c>
      <c r="E15" s="4"/>
      <c r="F15" s="4"/>
      <c r="G15" s="11">
        <f t="shared" si="3"/>
        <v>0</v>
      </c>
      <c r="H15" s="10">
        <v>0.08</v>
      </c>
      <c r="I15" s="11">
        <f t="shared" si="4"/>
        <v>0</v>
      </c>
      <c r="J15" s="11">
        <f t="shared" si="5"/>
        <v>0</v>
      </c>
      <c r="K15" s="4"/>
    </row>
    <row r="16" spans="1:11" ht="22.5" customHeight="1" x14ac:dyDescent="0.25">
      <c r="A16" s="1"/>
      <c r="B16" s="41" t="s">
        <v>97</v>
      </c>
      <c r="C16" s="71"/>
      <c r="D16" s="72"/>
      <c r="E16" s="72"/>
      <c r="F16" s="72"/>
      <c r="G16" s="72"/>
      <c r="H16" s="72"/>
      <c r="I16" s="72"/>
      <c r="J16" s="72"/>
      <c r="K16" s="73"/>
    </row>
    <row r="17" spans="1:11" ht="22.5" customHeight="1" x14ac:dyDescent="0.25">
      <c r="A17" s="1" t="s">
        <v>72</v>
      </c>
      <c r="B17" s="33" t="s">
        <v>98</v>
      </c>
      <c r="C17" s="22" t="s">
        <v>21</v>
      </c>
      <c r="D17" s="23">
        <v>5</v>
      </c>
      <c r="E17" s="4"/>
      <c r="F17" s="4"/>
      <c r="G17" s="11">
        <f t="shared" si="3"/>
        <v>0</v>
      </c>
      <c r="H17" s="10">
        <v>0.08</v>
      </c>
      <c r="I17" s="11">
        <f t="shared" si="4"/>
        <v>0</v>
      </c>
      <c r="J17" s="11">
        <f t="shared" si="5"/>
        <v>0</v>
      </c>
      <c r="K17" s="4"/>
    </row>
    <row r="18" spans="1:11" ht="31.5" customHeight="1" x14ac:dyDescent="0.25">
      <c r="A18" s="1"/>
      <c r="B18" s="32" t="s">
        <v>99</v>
      </c>
      <c r="C18" s="71"/>
      <c r="D18" s="72"/>
      <c r="E18" s="72"/>
      <c r="F18" s="72"/>
      <c r="G18" s="72"/>
      <c r="H18" s="72"/>
      <c r="I18" s="72"/>
      <c r="J18" s="72"/>
      <c r="K18" s="73"/>
    </row>
    <row r="19" spans="1:11" ht="22.5" customHeight="1" x14ac:dyDescent="0.25">
      <c r="A19" s="1" t="s">
        <v>73</v>
      </c>
      <c r="B19" s="33" t="s">
        <v>100</v>
      </c>
      <c r="C19" s="22" t="s">
        <v>21</v>
      </c>
      <c r="D19" s="45">
        <v>3</v>
      </c>
      <c r="E19" s="4"/>
      <c r="F19" s="4"/>
      <c r="G19" s="11">
        <f t="shared" si="3"/>
        <v>0</v>
      </c>
      <c r="H19" s="10">
        <v>0.08</v>
      </c>
      <c r="I19" s="11">
        <f t="shared" si="4"/>
        <v>0</v>
      </c>
      <c r="J19" s="11">
        <f t="shared" si="5"/>
        <v>0</v>
      </c>
      <c r="K19" s="4"/>
    </row>
    <row r="20" spans="1:11" ht="22.5" customHeight="1" x14ac:dyDescent="0.25">
      <c r="A20" s="1" t="s">
        <v>74</v>
      </c>
      <c r="B20" s="42" t="s">
        <v>101</v>
      </c>
      <c r="C20" s="22" t="s">
        <v>21</v>
      </c>
      <c r="D20" s="46">
        <v>24</v>
      </c>
      <c r="E20" s="4"/>
      <c r="F20" s="4"/>
      <c r="G20" s="11">
        <f t="shared" si="3"/>
        <v>0</v>
      </c>
      <c r="H20" s="10">
        <v>0.23</v>
      </c>
      <c r="I20" s="11">
        <f>ROUND(F20*1.23,2)</f>
        <v>0</v>
      </c>
      <c r="J20" s="11">
        <f t="shared" si="5"/>
        <v>0</v>
      </c>
      <c r="K20" s="4"/>
    </row>
    <row r="21" spans="1:11" ht="18.75" customHeight="1" x14ac:dyDescent="0.25">
      <c r="A21" s="1"/>
      <c r="B21" s="35" t="s">
        <v>102</v>
      </c>
      <c r="C21" s="71"/>
      <c r="D21" s="72"/>
      <c r="E21" s="72"/>
      <c r="F21" s="72"/>
      <c r="G21" s="72"/>
      <c r="H21" s="72"/>
      <c r="I21" s="72"/>
      <c r="J21" s="72"/>
      <c r="K21" s="73"/>
    </row>
    <row r="22" spans="1:11" ht="21" customHeight="1" x14ac:dyDescent="0.25">
      <c r="A22" s="1" t="s">
        <v>75</v>
      </c>
      <c r="B22" s="33" t="s">
        <v>103</v>
      </c>
      <c r="C22" s="22" t="s">
        <v>21</v>
      </c>
      <c r="D22" s="23">
        <v>24</v>
      </c>
      <c r="E22" s="4"/>
      <c r="F22" s="4"/>
      <c r="G22" s="11">
        <f t="shared" ref="G22" si="6">D22*F22</f>
        <v>0</v>
      </c>
      <c r="H22" s="10">
        <v>0.23</v>
      </c>
      <c r="I22" s="11">
        <f>ROUND(F22*1.23,2)</f>
        <v>0</v>
      </c>
      <c r="J22" s="11">
        <f t="shared" ref="J22" si="7">ROUND(D22*I22,2)</f>
        <v>0</v>
      </c>
      <c r="K22" s="4"/>
    </row>
    <row r="23" spans="1:11" ht="21.75" customHeight="1" x14ac:dyDescent="0.25">
      <c r="A23" s="1"/>
      <c r="B23" s="32" t="s">
        <v>104</v>
      </c>
      <c r="C23" s="71"/>
      <c r="D23" s="72"/>
      <c r="E23" s="72"/>
      <c r="F23" s="72"/>
      <c r="G23" s="72"/>
      <c r="H23" s="72"/>
      <c r="I23" s="72"/>
      <c r="J23" s="72"/>
      <c r="K23" s="73"/>
    </row>
    <row r="24" spans="1:11" ht="22.5" customHeight="1" x14ac:dyDescent="0.25">
      <c r="A24" s="1" t="s">
        <v>76</v>
      </c>
      <c r="B24" s="33" t="s">
        <v>105</v>
      </c>
      <c r="C24" s="22" t="s">
        <v>21</v>
      </c>
      <c r="D24" s="23">
        <v>24</v>
      </c>
      <c r="E24" s="4"/>
      <c r="F24" s="4"/>
      <c r="G24" s="11">
        <f t="shared" ref="G24" si="8">D24*F24</f>
        <v>0</v>
      </c>
      <c r="H24" s="10">
        <v>0.23</v>
      </c>
      <c r="I24" s="11">
        <f>ROUND(F24*1.23,2)</f>
        <v>0</v>
      </c>
      <c r="J24" s="11">
        <f t="shared" ref="J24" si="9">ROUND(D24*I24,2)</f>
        <v>0</v>
      </c>
      <c r="K24" s="4"/>
    </row>
    <row r="25" spans="1:11" ht="21" customHeight="1" x14ac:dyDescent="0.25">
      <c r="A25" s="1"/>
      <c r="B25" s="41" t="s">
        <v>106</v>
      </c>
      <c r="C25" s="71"/>
      <c r="D25" s="72"/>
      <c r="E25" s="72"/>
      <c r="F25" s="72"/>
      <c r="G25" s="72"/>
      <c r="H25" s="72"/>
      <c r="I25" s="72"/>
      <c r="J25" s="72"/>
      <c r="K25" s="73"/>
    </row>
    <row r="26" spans="1:11" ht="21.75" customHeight="1" x14ac:dyDescent="0.25">
      <c r="A26" s="1" t="s">
        <v>77</v>
      </c>
      <c r="B26" s="31" t="s">
        <v>107</v>
      </c>
      <c r="C26" s="22" t="s">
        <v>21</v>
      </c>
      <c r="D26" s="23">
        <v>24</v>
      </c>
      <c r="E26" s="4"/>
      <c r="F26" s="4"/>
      <c r="G26" s="11">
        <f t="shared" ref="G26" si="10">D26*F26</f>
        <v>0</v>
      </c>
      <c r="H26" s="10">
        <v>0.23</v>
      </c>
      <c r="I26" s="11">
        <f>ROUND(F26*1.23,2)</f>
        <v>0</v>
      </c>
      <c r="J26" s="11">
        <f t="shared" ref="J26" si="11">ROUND(D26*I26,2)</f>
        <v>0</v>
      </c>
      <c r="K26" s="4"/>
    </row>
    <row r="27" spans="1:11" ht="25.5" customHeight="1" x14ac:dyDescent="0.25">
      <c r="A27" s="1"/>
      <c r="B27" s="43" t="s">
        <v>108</v>
      </c>
      <c r="C27" s="71"/>
      <c r="D27" s="72"/>
      <c r="E27" s="72"/>
      <c r="F27" s="72"/>
      <c r="G27" s="72"/>
      <c r="H27" s="72"/>
      <c r="I27" s="72"/>
      <c r="J27" s="72"/>
      <c r="K27" s="73"/>
    </row>
    <row r="28" spans="1:11" x14ac:dyDescent="0.25">
      <c r="A28" s="62" t="s">
        <v>10</v>
      </c>
      <c r="B28" s="62"/>
      <c r="C28" s="62"/>
      <c r="D28" s="62"/>
      <c r="E28" s="62"/>
      <c r="F28" s="62"/>
      <c r="G28" s="11">
        <f>SUM(G5:G26)</f>
        <v>0</v>
      </c>
      <c r="H28" s="49"/>
      <c r="I28" s="49"/>
      <c r="J28" s="12">
        <f>SUM(J5:J26)</f>
        <v>0</v>
      </c>
      <c r="K28" s="7"/>
    </row>
    <row r="30" spans="1:11" ht="15" customHeight="1" x14ac:dyDescent="0.25">
      <c r="A30" s="63" t="s">
        <v>11</v>
      </c>
      <c r="B30" s="63"/>
      <c r="C30" s="63"/>
      <c r="D30" s="63"/>
      <c r="E30" s="63"/>
    </row>
    <row r="31" spans="1:11" x14ac:dyDescent="0.25">
      <c r="A31" s="57" t="s">
        <v>146</v>
      </c>
      <c r="B31" s="57"/>
      <c r="C31" s="57"/>
      <c r="D31" s="57"/>
      <c r="E31" s="57"/>
    </row>
    <row r="32" spans="1:11" x14ac:dyDescent="0.25">
      <c r="A32" s="57" t="s">
        <v>13</v>
      </c>
      <c r="B32" s="57"/>
      <c r="C32" s="57"/>
      <c r="D32" s="57"/>
      <c r="E32" s="57"/>
    </row>
    <row r="35" spans="1:11" x14ac:dyDescent="0.25">
      <c r="A35" s="55" t="s">
        <v>14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</row>
    <row r="36" spans="1:11" x14ac:dyDescent="0.25">
      <c r="A36" s="55" t="s">
        <v>15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</row>
    <row r="37" spans="1:11" x14ac:dyDescent="0.25">
      <c r="A37" s="55" t="s">
        <v>16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</row>
    <row r="40" spans="1:11" x14ac:dyDescent="0.25">
      <c r="A40" s="55" t="s">
        <v>17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</row>
    <row r="42" spans="1:11" x14ac:dyDescent="0.25">
      <c r="A42" s="56" t="s">
        <v>18</v>
      </c>
      <c r="B42" s="56"/>
      <c r="C42" s="56"/>
      <c r="G42" s="56" t="s">
        <v>19</v>
      </c>
      <c r="H42" s="56"/>
      <c r="I42" s="56"/>
      <c r="J42" s="56"/>
      <c r="K42" s="56"/>
    </row>
  </sheetData>
  <mergeCells count="22">
    <mergeCell ref="A1:K1"/>
    <mergeCell ref="A2:K2"/>
    <mergeCell ref="A28:F28"/>
    <mergeCell ref="A30:E30"/>
    <mergeCell ref="C23:K23"/>
    <mergeCell ref="C25:K25"/>
    <mergeCell ref="C27:K27"/>
    <mergeCell ref="A42:C42"/>
    <mergeCell ref="G42:K42"/>
    <mergeCell ref="A4:K4"/>
    <mergeCell ref="C6:K6"/>
    <mergeCell ref="C9:K9"/>
    <mergeCell ref="C14:K14"/>
    <mergeCell ref="C16:K16"/>
    <mergeCell ref="C18:K18"/>
    <mergeCell ref="C21:K21"/>
    <mergeCell ref="A31:E31"/>
    <mergeCell ref="A32:E32"/>
    <mergeCell ref="A35:K35"/>
    <mergeCell ref="A36:K36"/>
    <mergeCell ref="A37:K37"/>
    <mergeCell ref="A40:K40"/>
  </mergeCells>
  <pageMargins left="0.7" right="0.7" top="0.75" bottom="0.75" header="0.3" footer="0.3"/>
  <pageSetup paperSize="9" scale="5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AF0C6-68F8-463B-9AD4-54A1A470F6D1}">
  <sheetPr>
    <pageSetUpPr fitToPage="1"/>
  </sheetPr>
  <dimension ref="A1:K25"/>
  <sheetViews>
    <sheetView zoomScaleNormal="100" workbookViewId="0">
      <selection activeCell="J11" sqref="J11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19.5" customHeight="1" x14ac:dyDescent="0.25">
      <c r="A2" s="81" t="s">
        <v>127</v>
      </c>
      <c r="B2" s="82"/>
      <c r="C2" s="82"/>
      <c r="D2" s="82"/>
      <c r="E2" s="82"/>
      <c r="F2" s="82"/>
      <c r="G2" s="82"/>
      <c r="H2" s="82"/>
      <c r="I2" s="82"/>
      <c r="J2" s="82"/>
      <c r="K2" s="83"/>
    </row>
    <row r="3" spans="1:11" ht="77.25" customHeight="1" x14ac:dyDescent="0.25">
      <c r="A3" s="18" t="s">
        <v>1</v>
      </c>
      <c r="B3" s="19" t="s">
        <v>23</v>
      </c>
      <c r="C3" s="18" t="s">
        <v>2</v>
      </c>
      <c r="D3" s="18" t="s">
        <v>3</v>
      </c>
      <c r="E3" s="19" t="s">
        <v>147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</row>
    <row r="4" spans="1:11" ht="22.5" customHeight="1" x14ac:dyDescent="0.25">
      <c r="A4" s="81" t="s">
        <v>109</v>
      </c>
      <c r="B4" s="82"/>
      <c r="C4" s="82"/>
      <c r="D4" s="82"/>
      <c r="E4" s="82"/>
      <c r="F4" s="82"/>
      <c r="G4" s="82"/>
      <c r="H4" s="82"/>
      <c r="I4" s="82"/>
      <c r="J4" s="82"/>
      <c r="K4" s="83"/>
    </row>
    <row r="5" spans="1:11" ht="24" customHeight="1" x14ac:dyDescent="0.25">
      <c r="A5" s="1" t="s">
        <v>20</v>
      </c>
      <c r="B5" s="29" t="s">
        <v>110</v>
      </c>
      <c r="C5" s="2" t="s">
        <v>21</v>
      </c>
      <c r="D5" s="3">
        <v>50</v>
      </c>
      <c r="E5" s="4"/>
      <c r="F5" s="4"/>
      <c r="G5" s="11">
        <f>D5*F5</f>
        <v>0</v>
      </c>
      <c r="H5" s="10">
        <v>0.08</v>
      </c>
      <c r="I5" s="11">
        <f>ROUND(F5*1.08,2)</f>
        <v>0</v>
      </c>
      <c r="J5" s="11">
        <f>ROUND(D5*I5,2)</f>
        <v>0</v>
      </c>
      <c r="K5" s="4"/>
    </row>
    <row r="6" spans="1:11" ht="47.25" customHeight="1" x14ac:dyDescent="0.25">
      <c r="A6" s="1"/>
      <c r="B6" s="50" t="s">
        <v>111</v>
      </c>
      <c r="C6" s="87"/>
      <c r="D6" s="88"/>
      <c r="E6" s="88"/>
      <c r="F6" s="88"/>
      <c r="G6" s="88"/>
      <c r="H6" s="88"/>
      <c r="I6" s="88"/>
      <c r="J6" s="88"/>
      <c r="K6" s="89"/>
    </row>
    <row r="7" spans="1:11" ht="24.75" customHeight="1" x14ac:dyDescent="0.25">
      <c r="A7" s="1" t="s">
        <v>22</v>
      </c>
      <c r="B7" s="29" t="s">
        <v>112</v>
      </c>
      <c r="C7" s="2" t="s">
        <v>21</v>
      </c>
      <c r="D7" s="3">
        <v>55</v>
      </c>
      <c r="E7" s="4"/>
      <c r="F7" s="4"/>
      <c r="G7" s="11">
        <f t="shared" ref="G7:G9" si="0">D7*F7</f>
        <v>0</v>
      </c>
      <c r="H7" s="10">
        <v>0.08</v>
      </c>
      <c r="I7" s="11">
        <f t="shared" ref="I7:I9" si="1">ROUND(F7*1.08,2)</f>
        <v>0</v>
      </c>
      <c r="J7" s="11">
        <f t="shared" ref="J7:J9" si="2">ROUND(D7*I7,2)</f>
        <v>0</v>
      </c>
      <c r="K7" s="4"/>
    </row>
    <row r="8" spans="1:11" ht="36" customHeight="1" x14ac:dyDescent="0.25">
      <c r="A8" s="1"/>
      <c r="B8" s="50" t="s">
        <v>113</v>
      </c>
      <c r="C8" s="87"/>
      <c r="D8" s="88"/>
      <c r="E8" s="88"/>
      <c r="F8" s="88"/>
      <c r="G8" s="88"/>
      <c r="H8" s="88"/>
      <c r="I8" s="88"/>
      <c r="J8" s="88"/>
      <c r="K8" s="89"/>
    </row>
    <row r="9" spans="1:11" ht="22.5" customHeight="1" x14ac:dyDescent="0.25">
      <c r="A9" s="1" t="s">
        <v>24</v>
      </c>
      <c r="B9" s="51" t="s">
        <v>114</v>
      </c>
      <c r="C9" s="2" t="s">
        <v>21</v>
      </c>
      <c r="D9" s="3">
        <v>120</v>
      </c>
      <c r="E9" s="4"/>
      <c r="F9" s="4"/>
      <c r="G9" s="11">
        <f t="shared" si="0"/>
        <v>0</v>
      </c>
      <c r="H9" s="10">
        <v>0.08</v>
      </c>
      <c r="I9" s="11">
        <f t="shared" si="1"/>
        <v>0</v>
      </c>
      <c r="J9" s="11">
        <f t="shared" si="2"/>
        <v>0</v>
      </c>
      <c r="K9" s="4"/>
    </row>
    <row r="10" spans="1:11" ht="33.75" customHeight="1" x14ac:dyDescent="0.25">
      <c r="A10" s="1"/>
      <c r="B10" s="50" t="s">
        <v>115</v>
      </c>
      <c r="C10" s="90"/>
      <c r="D10" s="91"/>
      <c r="E10" s="91"/>
      <c r="F10" s="91"/>
      <c r="G10" s="91"/>
      <c r="H10" s="91"/>
      <c r="I10" s="91"/>
      <c r="J10" s="91"/>
      <c r="K10" s="92"/>
    </row>
    <row r="11" spans="1:11" x14ac:dyDescent="0.25">
      <c r="A11" s="62" t="s">
        <v>10</v>
      </c>
      <c r="B11" s="62"/>
      <c r="C11" s="62"/>
      <c r="D11" s="62"/>
      <c r="E11" s="62"/>
      <c r="F11" s="62"/>
      <c r="G11" s="11">
        <f>SUM(G5:G9)</f>
        <v>0</v>
      </c>
      <c r="H11" s="49"/>
      <c r="I11" s="49"/>
      <c r="J11" s="12">
        <f>SUM(J5:J9)</f>
        <v>0</v>
      </c>
      <c r="K11" s="7"/>
    </row>
    <row r="13" spans="1:11" ht="15" customHeight="1" x14ac:dyDescent="0.25">
      <c r="A13" s="63" t="s">
        <v>11</v>
      </c>
      <c r="B13" s="63"/>
      <c r="C13" s="63"/>
      <c r="D13" s="63"/>
      <c r="E13" s="63"/>
    </row>
    <row r="14" spans="1:11" x14ac:dyDescent="0.25">
      <c r="A14" s="57" t="s">
        <v>146</v>
      </c>
      <c r="B14" s="57"/>
      <c r="C14" s="57"/>
      <c r="D14" s="57"/>
      <c r="E14" s="57"/>
    </row>
    <row r="15" spans="1:11" x14ac:dyDescent="0.25">
      <c r="A15" s="57" t="s">
        <v>13</v>
      </c>
      <c r="B15" s="57"/>
      <c r="C15" s="57"/>
      <c r="D15" s="57"/>
      <c r="E15" s="57"/>
    </row>
    <row r="18" spans="1:11" x14ac:dyDescent="0.25">
      <c r="A18" s="55" t="s">
        <v>14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</row>
    <row r="19" spans="1:11" x14ac:dyDescent="0.25">
      <c r="A19" s="55" t="s">
        <v>15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</row>
    <row r="20" spans="1:11" x14ac:dyDescent="0.25">
      <c r="A20" s="55" t="s">
        <v>16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</row>
    <row r="23" spans="1:11" x14ac:dyDescent="0.25">
      <c r="A23" s="55" t="s">
        <v>17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</row>
    <row r="25" spans="1:11" x14ac:dyDescent="0.25">
      <c r="A25" s="56" t="s">
        <v>18</v>
      </c>
      <c r="B25" s="56"/>
      <c r="C25" s="56"/>
      <c r="G25" s="56" t="s">
        <v>19</v>
      </c>
      <c r="H25" s="56"/>
      <c r="I25" s="56"/>
      <c r="J25" s="56"/>
      <c r="K25" s="56"/>
    </row>
  </sheetData>
  <mergeCells count="16">
    <mergeCell ref="A1:K1"/>
    <mergeCell ref="A2:K2"/>
    <mergeCell ref="A11:F11"/>
    <mergeCell ref="A13:E13"/>
    <mergeCell ref="A25:C25"/>
    <mergeCell ref="G25:K25"/>
    <mergeCell ref="A4:K4"/>
    <mergeCell ref="C6:K6"/>
    <mergeCell ref="C8:K8"/>
    <mergeCell ref="C10:K10"/>
    <mergeCell ref="A14:E14"/>
    <mergeCell ref="A15:E15"/>
    <mergeCell ref="A18:K18"/>
    <mergeCell ref="A19:K19"/>
    <mergeCell ref="A20:K20"/>
    <mergeCell ref="A23:K23"/>
  </mergeCells>
  <pageMargins left="0.7" right="0.7" top="0.75" bottom="0.75" header="0.3" footer="0.3"/>
  <pageSetup paperSize="9" scale="5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6313C-0B4E-4F8D-8F87-BCC54B5F7C1B}">
  <sheetPr>
    <pageSetUpPr fitToPage="1"/>
  </sheetPr>
  <dimension ref="A1:K27"/>
  <sheetViews>
    <sheetView zoomScaleNormal="100" workbookViewId="0">
      <selection activeCell="J13" sqref="J13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20.25" customHeight="1" x14ac:dyDescent="0.25">
      <c r="A2" s="82" t="s">
        <v>131</v>
      </c>
      <c r="B2" s="82"/>
      <c r="C2" s="82"/>
      <c r="D2" s="82"/>
      <c r="E2" s="82"/>
      <c r="F2" s="82"/>
      <c r="G2" s="82"/>
      <c r="H2" s="82"/>
      <c r="I2" s="82"/>
      <c r="J2" s="82"/>
      <c r="K2" s="83"/>
    </row>
    <row r="3" spans="1:11" ht="77.25" customHeight="1" x14ac:dyDescent="0.25">
      <c r="A3" s="18" t="s">
        <v>1</v>
      </c>
      <c r="B3" s="19" t="s">
        <v>23</v>
      </c>
      <c r="C3" s="18" t="s">
        <v>2</v>
      </c>
      <c r="D3" s="18" t="s">
        <v>3</v>
      </c>
      <c r="E3" s="19" t="s">
        <v>147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</row>
    <row r="4" spans="1:11" ht="23.25" customHeight="1" x14ac:dyDescent="0.25">
      <c r="A4" s="82" t="s">
        <v>116</v>
      </c>
      <c r="B4" s="82"/>
      <c r="C4" s="82"/>
      <c r="D4" s="82"/>
      <c r="E4" s="82"/>
      <c r="F4" s="82"/>
      <c r="G4" s="82"/>
      <c r="H4" s="82"/>
      <c r="I4" s="82"/>
      <c r="J4" s="82"/>
      <c r="K4" s="83"/>
    </row>
    <row r="5" spans="1:11" ht="22.5" customHeight="1" x14ac:dyDescent="0.25">
      <c r="A5" s="1" t="s">
        <v>20</v>
      </c>
      <c r="B5" s="33" t="s">
        <v>117</v>
      </c>
      <c r="C5" s="22" t="s">
        <v>21</v>
      </c>
      <c r="D5" s="52">
        <v>50</v>
      </c>
      <c r="E5" s="4"/>
      <c r="F5" s="4"/>
      <c r="G5" s="11">
        <f>D5*F5</f>
        <v>0</v>
      </c>
      <c r="H5" s="10">
        <v>0.08</v>
      </c>
      <c r="I5" s="11">
        <f>ROUND(F5*1.08,2)</f>
        <v>0</v>
      </c>
      <c r="J5" s="11">
        <f>ROUND(D5*I5,2)</f>
        <v>0</v>
      </c>
      <c r="K5" s="4"/>
    </row>
    <row r="6" spans="1:11" ht="30.75" customHeight="1" x14ac:dyDescent="0.25">
      <c r="A6" s="1"/>
      <c r="B6" s="50" t="s">
        <v>118</v>
      </c>
      <c r="C6" s="13"/>
      <c r="D6" s="3"/>
      <c r="E6" s="4"/>
      <c r="F6" s="4"/>
      <c r="G6" s="11"/>
      <c r="H6" s="10"/>
      <c r="I6" s="11"/>
      <c r="J6" s="11"/>
      <c r="K6" s="4"/>
    </row>
    <row r="7" spans="1:11" ht="24.75" customHeight="1" x14ac:dyDescent="0.25">
      <c r="A7" s="1" t="s">
        <v>22</v>
      </c>
      <c r="B7" s="29" t="s">
        <v>128</v>
      </c>
      <c r="C7" s="22" t="s">
        <v>21</v>
      </c>
      <c r="D7" s="3">
        <v>30</v>
      </c>
      <c r="E7" s="4"/>
      <c r="F7" s="4"/>
      <c r="G7" s="11">
        <f t="shared" ref="G7:G11" si="0">D7*F7</f>
        <v>0</v>
      </c>
      <c r="H7" s="10">
        <v>0.08</v>
      </c>
      <c r="I7" s="11">
        <f t="shared" ref="I7:I11" si="1">ROUND(F7*1.08,2)</f>
        <v>0</v>
      </c>
      <c r="J7" s="11">
        <f t="shared" ref="J7:J11" si="2">ROUND(D7*I7,2)</f>
        <v>0</v>
      </c>
      <c r="K7" s="4"/>
    </row>
    <row r="8" spans="1:11" ht="44.25" customHeight="1" x14ac:dyDescent="0.25">
      <c r="A8" s="1"/>
      <c r="B8" s="53" t="s">
        <v>119</v>
      </c>
      <c r="C8" s="2"/>
      <c r="D8" s="3"/>
      <c r="E8" s="4"/>
      <c r="F8" s="4"/>
      <c r="G8" s="11"/>
      <c r="H8" s="10"/>
      <c r="I8" s="11"/>
      <c r="J8" s="11"/>
      <c r="K8" s="4"/>
    </row>
    <row r="9" spans="1:11" ht="24" customHeight="1" x14ac:dyDescent="0.25">
      <c r="A9" s="1" t="s">
        <v>24</v>
      </c>
      <c r="B9" s="29" t="s">
        <v>120</v>
      </c>
      <c r="C9" s="22" t="s">
        <v>21</v>
      </c>
      <c r="D9" s="3">
        <v>2</v>
      </c>
      <c r="E9" s="4"/>
      <c r="F9" s="4"/>
      <c r="G9" s="11">
        <f t="shared" si="0"/>
        <v>0</v>
      </c>
      <c r="H9" s="10">
        <v>0.08</v>
      </c>
      <c r="I9" s="11">
        <f t="shared" si="1"/>
        <v>0</v>
      </c>
      <c r="J9" s="11">
        <f t="shared" si="2"/>
        <v>0</v>
      </c>
      <c r="K9" s="4"/>
    </row>
    <row r="10" spans="1:11" ht="22.5" customHeight="1" x14ac:dyDescent="0.25">
      <c r="A10" s="1"/>
      <c r="B10" s="37" t="s">
        <v>121</v>
      </c>
      <c r="C10" s="2"/>
      <c r="D10" s="3"/>
      <c r="E10" s="4"/>
      <c r="F10" s="4"/>
      <c r="G10" s="11"/>
      <c r="H10" s="10"/>
      <c r="I10" s="11"/>
      <c r="J10" s="11"/>
      <c r="K10" s="4"/>
    </row>
    <row r="11" spans="1:11" ht="22.5" customHeight="1" x14ac:dyDescent="0.25">
      <c r="A11" s="1" t="s">
        <v>25</v>
      </c>
      <c r="B11" s="29" t="s">
        <v>122</v>
      </c>
      <c r="C11" s="22" t="s">
        <v>21</v>
      </c>
      <c r="D11" s="3">
        <v>2</v>
      </c>
      <c r="E11" s="4"/>
      <c r="F11" s="4"/>
      <c r="G11" s="11">
        <f t="shared" si="0"/>
        <v>0</v>
      </c>
      <c r="H11" s="10">
        <v>0.08</v>
      </c>
      <c r="I11" s="11">
        <f t="shared" si="1"/>
        <v>0</v>
      </c>
      <c r="J11" s="11">
        <f t="shared" si="2"/>
        <v>0</v>
      </c>
      <c r="K11" s="4"/>
    </row>
    <row r="12" spans="1:11" ht="21" customHeight="1" x14ac:dyDescent="0.25">
      <c r="A12" s="1"/>
      <c r="B12" s="37" t="s">
        <v>123</v>
      </c>
      <c r="C12" s="2"/>
      <c r="D12" s="3"/>
      <c r="E12" s="4"/>
      <c r="F12" s="4"/>
      <c r="G12" s="11"/>
      <c r="H12" s="10"/>
      <c r="I12" s="11"/>
      <c r="J12" s="11"/>
      <c r="K12" s="4"/>
    </row>
    <row r="13" spans="1:11" x14ac:dyDescent="0.25">
      <c r="A13" s="62" t="s">
        <v>10</v>
      </c>
      <c r="B13" s="62"/>
      <c r="C13" s="62"/>
      <c r="D13" s="62"/>
      <c r="E13" s="62"/>
      <c r="F13" s="62"/>
      <c r="G13" s="11">
        <f>SUM(G5:G11)</f>
        <v>0</v>
      </c>
      <c r="H13" s="49"/>
      <c r="I13" s="49"/>
      <c r="J13" s="12">
        <f>SUM(J5:J11)</f>
        <v>0</v>
      </c>
      <c r="K13" s="7"/>
    </row>
    <row r="15" spans="1:11" ht="15" customHeight="1" x14ac:dyDescent="0.25">
      <c r="A15" s="63" t="s">
        <v>11</v>
      </c>
      <c r="B15" s="63"/>
      <c r="C15" s="63"/>
      <c r="D15" s="63"/>
      <c r="E15" s="63"/>
    </row>
    <row r="16" spans="1:11" x14ac:dyDescent="0.25">
      <c r="A16" s="57" t="s">
        <v>12</v>
      </c>
      <c r="B16" s="57"/>
      <c r="C16" s="57"/>
      <c r="D16" s="57"/>
      <c r="E16" s="57"/>
    </row>
    <row r="17" spans="1:11" x14ac:dyDescent="0.25">
      <c r="A17" s="57" t="s">
        <v>13</v>
      </c>
      <c r="B17" s="57"/>
      <c r="C17" s="57"/>
      <c r="D17" s="57"/>
      <c r="E17" s="57"/>
    </row>
    <row r="20" spans="1:11" x14ac:dyDescent="0.25">
      <c r="A20" s="55" t="s">
        <v>14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</row>
    <row r="21" spans="1:11" x14ac:dyDescent="0.25">
      <c r="A21" s="55" t="s">
        <v>15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</row>
    <row r="22" spans="1:11" x14ac:dyDescent="0.25">
      <c r="A22" s="55" t="s">
        <v>16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</row>
    <row r="25" spans="1:11" x14ac:dyDescent="0.25">
      <c r="A25" s="55" t="s">
        <v>17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  <row r="27" spans="1:11" x14ac:dyDescent="0.25">
      <c r="A27" s="56" t="s">
        <v>18</v>
      </c>
      <c r="B27" s="56"/>
      <c r="C27" s="56"/>
      <c r="G27" s="56" t="s">
        <v>19</v>
      </c>
      <c r="H27" s="56"/>
      <c r="I27" s="56"/>
      <c r="J27" s="56"/>
      <c r="K27" s="56"/>
    </row>
  </sheetData>
  <mergeCells count="13">
    <mergeCell ref="A1:K1"/>
    <mergeCell ref="A2:K2"/>
    <mergeCell ref="A13:F13"/>
    <mergeCell ref="A15:E15"/>
    <mergeCell ref="A27:C27"/>
    <mergeCell ref="G27:K27"/>
    <mergeCell ref="A4:K4"/>
    <mergeCell ref="A16:E16"/>
    <mergeCell ref="A17:E17"/>
    <mergeCell ref="A20:K20"/>
    <mergeCell ref="A21:K21"/>
    <mergeCell ref="A22:K22"/>
    <mergeCell ref="A25:K25"/>
  </mergeCells>
  <pageMargins left="0.7" right="0.7" top="0.75" bottom="0.7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Pakiet 1</vt:lpstr>
      <vt:lpstr>Pakiet 2</vt:lpstr>
      <vt:lpstr>Pakiet 3</vt:lpstr>
      <vt:lpstr>Pakiet 4</vt:lpstr>
      <vt:lpstr>Pakiet 5</vt:lpstr>
      <vt:lpstr>Pakiet 6</vt:lpstr>
      <vt:lpstr>Pakiet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Szpital Wojewódzki w Poznaniu</cp:lastModifiedBy>
  <cp:lastPrinted>2026-07-08T11:04:02Z</cp:lastPrinted>
  <dcterms:created xsi:type="dcterms:W3CDTF">2025-03-24T14:23:37Z</dcterms:created>
  <dcterms:modified xsi:type="dcterms:W3CDTF">2026-07-08T11:05:37Z</dcterms:modified>
</cp:coreProperties>
</file>