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onika M\przetargi 2026\41 opatrunki\"/>
    </mc:Choice>
  </mc:AlternateContent>
  <xr:revisionPtr revIDLastSave="0" documentId="13_ncr:1_{512E0EBB-1C49-4B0D-A561-73DCF6FA1B79}" xr6:coauthVersionLast="47" xr6:coauthVersionMax="47" xr10:uidLastSave="{00000000-0000-0000-0000-000000000000}"/>
  <bookViews>
    <workbookView xWindow="-120" yWindow="-120" windowWidth="29040" windowHeight="15840" firstSheet="7" activeTab="18" xr2:uid="{B6617C76-FC95-425A-8AEE-0268508931B5}"/>
  </bookViews>
  <sheets>
    <sheet name="Pakiet 1" sheetId="16" r:id="rId1"/>
    <sheet name="Pakiet 2" sheetId="33" r:id="rId2"/>
    <sheet name="Pakiet 3" sheetId="34" r:id="rId3"/>
    <sheet name="Pakiet 4" sheetId="37" r:id="rId4"/>
    <sheet name="Pakiet 5" sheetId="38" r:id="rId5"/>
    <sheet name="Pakiet 6" sheetId="40" r:id="rId6"/>
    <sheet name="Pakiet 7" sheetId="42" r:id="rId7"/>
    <sheet name="Pakiet 8" sheetId="43" r:id="rId8"/>
    <sheet name="Pakiet 9" sheetId="44" r:id="rId9"/>
    <sheet name="Pakiet 10" sheetId="45" r:id="rId10"/>
    <sheet name="Pakiet 11" sheetId="47" r:id="rId11"/>
    <sheet name="Pakiet 12" sheetId="48" r:id="rId12"/>
    <sheet name="Pakiet 13" sheetId="49" r:id="rId13"/>
    <sheet name="Pakiet 14" sheetId="50" r:id="rId14"/>
    <sheet name="Pakiet 15" sheetId="51" r:id="rId15"/>
    <sheet name="Pakiet 16" sheetId="52" r:id="rId16"/>
    <sheet name="Pakiet 17" sheetId="53" r:id="rId17"/>
    <sheet name="Pakiet 18" sheetId="55" r:id="rId18"/>
    <sheet name="Pakiet 19" sheetId="56" r:id="rId19"/>
  </sheets>
  <definedNames>
    <definedName name="_xlnm.Print_Area" localSheetId="0">'Pakiet 1'!$A:$K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49" l="1"/>
  <c r="J16" i="49"/>
  <c r="G16" i="49"/>
  <c r="J9" i="52"/>
  <c r="G9" i="52"/>
  <c r="J11" i="48"/>
  <c r="G11" i="48"/>
  <c r="J8" i="45"/>
  <c r="G8" i="45"/>
  <c r="J10" i="33"/>
  <c r="G10" i="33"/>
  <c r="I12" i="49"/>
  <c r="J12" i="49" s="1"/>
  <c r="G12" i="49"/>
  <c r="I11" i="49"/>
  <c r="J11" i="49" s="1"/>
  <c r="G11" i="49"/>
  <c r="I10" i="49"/>
  <c r="J10" i="49" s="1"/>
  <c r="G10" i="49"/>
  <c r="I9" i="49"/>
  <c r="J9" i="49" s="1"/>
  <c r="G9" i="49"/>
  <c r="I8" i="49"/>
  <c r="J8" i="49" s="1"/>
  <c r="G8" i="49"/>
  <c r="I7" i="49"/>
  <c r="J7" i="49" s="1"/>
  <c r="G7" i="49"/>
  <c r="G8" i="48"/>
  <c r="I8" i="48"/>
  <c r="J8" i="48"/>
  <c r="G9" i="48"/>
  <c r="I9" i="48"/>
  <c r="J9" i="48"/>
  <c r="G10" i="48"/>
  <c r="I10" i="48"/>
  <c r="J10" i="48"/>
  <c r="I31" i="47"/>
  <c r="J31" i="47" s="1"/>
  <c r="G31" i="47"/>
  <c r="I30" i="47"/>
  <c r="J30" i="47" s="1"/>
  <c r="G30" i="47"/>
  <c r="I29" i="47"/>
  <c r="J29" i="47" s="1"/>
  <c r="J32" i="47" s="1"/>
  <c r="G29" i="47"/>
  <c r="G32" i="47" s="1"/>
  <c r="I28" i="47"/>
  <c r="J28" i="47" s="1"/>
  <c r="G28" i="47"/>
  <c r="I27" i="47"/>
  <c r="J27" i="47" s="1"/>
  <c r="G27" i="47"/>
  <c r="I25" i="47"/>
  <c r="J25" i="47" s="1"/>
  <c r="G25" i="47"/>
  <c r="I24" i="47"/>
  <c r="J24" i="47" s="1"/>
  <c r="G24" i="47"/>
  <c r="I22" i="47"/>
  <c r="J22" i="47" s="1"/>
  <c r="G22" i="47"/>
  <c r="I21" i="47"/>
  <c r="J21" i="47" s="1"/>
  <c r="G21" i="47"/>
  <c r="J20" i="47"/>
  <c r="I20" i="47"/>
  <c r="G20" i="47"/>
  <c r="I18" i="47"/>
  <c r="J18" i="47" s="1"/>
  <c r="G18" i="47"/>
  <c r="I17" i="47"/>
  <c r="J17" i="47" s="1"/>
  <c r="G17" i="47"/>
  <c r="J16" i="47"/>
  <c r="I16" i="47"/>
  <c r="G16" i="47"/>
  <c r="I15" i="47"/>
  <c r="J15" i="47" s="1"/>
  <c r="G15" i="47"/>
  <c r="I13" i="47"/>
  <c r="J13" i="47" s="1"/>
  <c r="G13" i="47"/>
  <c r="I12" i="47"/>
  <c r="J12" i="47" s="1"/>
  <c r="G12" i="47"/>
  <c r="I11" i="47"/>
  <c r="J11" i="47" s="1"/>
  <c r="G11" i="47"/>
  <c r="I10" i="47"/>
  <c r="J10" i="47" s="1"/>
  <c r="G10" i="47"/>
  <c r="I8" i="47"/>
  <c r="J8" i="47" s="1"/>
  <c r="G8" i="47"/>
  <c r="J7" i="47"/>
  <c r="I7" i="47"/>
  <c r="G7" i="47"/>
  <c r="G7" i="45"/>
  <c r="I7" i="45"/>
  <c r="J7" i="45"/>
  <c r="J12" i="44"/>
  <c r="I12" i="44"/>
  <c r="G12" i="44"/>
  <c r="I10" i="44"/>
  <c r="J10" i="44" s="1"/>
  <c r="G10" i="44"/>
  <c r="I9" i="44"/>
  <c r="J9" i="44" s="1"/>
  <c r="G9" i="44"/>
  <c r="I8" i="44"/>
  <c r="J8" i="44" s="1"/>
  <c r="G8" i="44"/>
  <c r="J15" i="43" l="1"/>
  <c r="I15" i="43"/>
  <c r="G15" i="43"/>
  <c r="I14" i="43"/>
  <c r="J14" i="43" s="1"/>
  <c r="G14" i="43"/>
  <c r="J13" i="43"/>
  <c r="I13" i="43"/>
  <c r="G13" i="43"/>
  <c r="I12" i="43"/>
  <c r="J12" i="43" s="1"/>
  <c r="G12" i="43"/>
  <c r="I11" i="43"/>
  <c r="J11" i="43" s="1"/>
  <c r="G11" i="43"/>
  <c r="I10" i="43"/>
  <c r="J10" i="43" s="1"/>
  <c r="G10" i="43"/>
  <c r="I9" i="43"/>
  <c r="J9" i="43" s="1"/>
  <c r="G9" i="43"/>
  <c r="I8" i="43"/>
  <c r="J8" i="43" s="1"/>
  <c r="G8" i="43"/>
  <c r="I7" i="43"/>
  <c r="J7" i="43" s="1"/>
  <c r="G7" i="43"/>
  <c r="I6" i="43"/>
  <c r="J6" i="43" s="1"/>
  <c r="G6" i="43"/>
  <c r="J6" i="56"/>
  <c r="G6" i="56"/>
  <c r="J6" i="55"/>
  <c r="G6" i="55"/>
  <c r="J6" i="53"/>
  <c r="G6" i="53"/>
  <c r="G7" i="52"/>
  <c r="I7" i="52"/>
  <c r="G8" i="52"/>
  <c r="I8" i="52"/>
  <c r="J8" i="52" s="1"/>
  <c r="J7" i="52"/>
  <c r="J6" i="52"/>
  <c r="G6" i="52"/>
  <c r="J6" i="51"/>
  <c r="G6" i="51"/>
  <c r="G6" i="50"/>
  <c r="I14" i="49"/>
  <c r="J14" i="49" s="1"/>
  <c r="G14" i="49"/>
  <c r="G13" i="49"/>
  <c r="G7" i="48"/>
  <c r="G6" i="45"/>
  <c r="I11" i="44"/>
  <c r="J11" i="44" s="1"/>
  <c r="G11" i="44"/>
  <c r="I7" i="44"/>
  <c r="J7" i="44" s="1"/>
  <c r="G7" i="44"/>
  <c r="G6" i="44"/>
  <c r="G13" i="44" s="1"/>
  <c r="G17" i="43"/>
  <c r="G16" i="43"/>
  <c r="I11" i="42"/>
  <c r="J11" i="42" s="1"/>
  <c r="G11" i="42"/>
  <c r="J10" i="42"/>
  <c r="I10" i="42"/>
  <c r="G10" i="42"/>
  <c r="I9" i="42"/>
  <c r="J9" i="42" s="1"/>
  <c r="G9" i="42"/>
  <c r="I8" i="42"/>
  <c r="J8" i="42" s="1"/>
  <c r="G8" i="42"/>
  <c r="I7" i="42"/>
  <c r="J7" i="42" s="1"/>
  <c r="G7" i="42"/>
  <c r="J6" i="42"/>
  <c r="G6" i="42"/>
  <c r="J7" i="40"/>
  <c r="J8" i="40"/>
  <c r="J9" i="40"/>
  <c r="J10" i="40"/>
  <c r="J11" i="40"/>
  <c r="J6" i="40"/>
  <c r="G7" i="40"/>
  <c r="G8" i="40"/>
  <c r="G9" i="40"/>
  <c r="G10" i="40"/>
  <c r="G11" i="40"/>
  <c r="G6" i="40"/>
  <c r="J7" i="38"/>
  <c r="J6" i="38"/>
  <c r="G7" i="38"/>
  <c r="G6" i="38"/>
  <c r="J6" i="37"/>
  <c r="G6" i="37"/>
  <c r="J7" i="34"/>
  <c r="J6" i="34"/>
  <c r="G7" i="34"/>
  <c r="G6" i="34"/>
  <c r="I10" i="40" l="1"/>
  <c r="I9" i="40"/>
  <c r="I8" i="40"/>
  <c r="I7" i="40"/>
  <c r="G7" i="33" l="1"/>
  <c r="I7" i="33"/>
  <c r="J7" i="33"/>
  <c r="G8" i="33"/>
  <c r="I8" i="33"/>
  <c r="J8" i="33" s="1"/>
  <c r="G9" i="33"/>
  <c r="I9" i="33"/>
  <c r="J9" i="33" s="1"/>
  <c r="J6" i="33"/>
  <c r="G6" i="33"/>
  <c r="J7" i="16"/>
  <c r="J8" i="16"/>
  <c r="G7" i="16"/>
  <c r="G8" i="16"/>
  <c r="G6" i="16"/>
  <c r="J6" i="16"/>
  <c r="I6" i="56" l="1"/>
  <c r="J7" i="56" s="1"/>
  <c r="G7" i="56"/>
  <c r="I6" i="55" l="1"/>
  <c r="J7" i="55" s="1"/>
  <c r="G7" i="55"/>
  <c r="I6" i="53" l="1"/>
  <c r="J7" i="53" s="1"/>
  <c r="G7" i="53"/>
  <c r="I6" i="52"/>
  <c r="I6" i="51"/>
  <c r="I6" i="50"/>
  <c r="J6" i="50" s="1"/>
  <c r="I13" i="49"/>
  <c r="J13" i="49" s="1"/>
  <c r="I6" i="37"/>
  <c r="I11" i="40"/>
  <c r="I6" i="40"/>
  <c r="J7" i="51" l="1"/>
  <c r="G7" i="51"/>
  <c r="I7" i="48" l="1"/>
  <c r="J7" i="48" s="1"/>
  <c r="I6" i="45"/>
  <c r="J6" i="45" s="1"/>
  <c r="I6" i="44"/>
  <c r="J6" i="44" s="1"/>
  <c r="J13" i="44" s="1"/>
  <c r="I17" i="43"/>
  <c r="J17" i="43" s="1"/>
  <c r="I16" i="43"/>
  <c r="J16" i="43" s="1"/>
  <c r="I6" i="42" l="1"/>
  <c r="I7" i="38" l="1"/>
  <c r="I6" i="38"/>
  <c r="I7" i="34"/>
  <c r="I6" i="34"/>
  <c r="I6" i="33"/>
  <c r="I8" i="16"/>
  <c r="I7" i="16"/>
  <c r="I6" i="16"/>
  <c r="G7" i="50" l="1"/>
  <c r="J7" i="50"/>
  <c r="G18" i="43" l="1"/>
  <c r="J18" i="43"/>
  <c r="J12" i="42"/>
  <c r="G12" i="42"/>
  <c r="J12" i="40" l="1"/>
  <c r="G12" i="40"/>
  <c r="J8" i="38" l="1"/>
  <c r="G8" i="38"/>
  <c r="J7" i="37"/>
  <c r="G7" i="37"/>
  <c r="G8" i="34" l="1"/>
  <c r="J8" i="34"/>
  <c r="G9" i="16" l="1"/>
  <c r="J9" i="16"/>
</calcChain>
</file>

<file path=xl/sharedStrings.xml><?xml version="1.0" encoding="utf-8"?>
<sst xmlns="http://schemas.openxmlformats.org/spreadsheetml/2006/main" count="651" uniqueCount="146">
  <si>
    <t>Lp.</t>
  </si>
  <si>
    <t xml:space="preserve">Opis przedmiotu zamówienia                                      Nazwa, dawka, postać, ilość w opakowaniu      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</si>
  <si>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</si>
  <si>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</si>
  <si>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</si>
  <si>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</si>
  <si>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</si>
  <si>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</si>
  <si>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</si>
  <si>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</si>
  <si>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Oferowany produkt                                         Nazwa handlowa, dawka, postać, ilość     w opakowaniu, podmiot odpowiedzialny</t>
  </si>
  <si>
    <t>X</t>
  </si>
  <si>
    <t>Folmularz asortymentowo - cenowy</t>
  </si>
  <si>
    <t>Uwaga! Zamawiający podaje sposób wyliczenia wartości brutto :</t>
  </si>
  <si>
    <t>cena jednostkowa brutto x ilość = wartość brutto</t>
  </si>
  <si>
    <t>op.</t>
  </si>
  <si>
    <t>cena jednostkowa netto + stawka podatku VAT = cena jednostkowa brutto</t>
  </si>
  <si>
    <t>Suma</t>
  </si>
  <si>
    <t>1.</t>
  </si>
  <si>
    <t>2.</t>
  </si>
  <si>
    <t>3.</t>
  </si>
  <si>
    <t>4.</t>
  </si>
  <si>
    <r>
      <rPr>
        <b/>
        <sz val="11"/>
        <color rgb="FF000000"/>
        <rFont val="Calibri"/>
        <family val="2"/>
        <charset val="238"/>
      </rPr>
      <t>Plaster do stabilizacji sond donosowych</t>
    </r>
    <r>
      <rPr>
        <sz val="11"/>
        <color theme="1"/>
        <rFont val="Calibri"/>
        <family val="2"/>
        <charset val="238"/>
        <scheme val="minor"/>
      </rPr>
      <t xml:space="preserve"> dla noworodków wymagających żywienia przez sondę żołądkową, włókninowy. Dwa rozmiary:  50mmx25mm oraz 38mmx20,4mm. Dwie sztuki w komplecie dla lewej i prawej dziurki nosa.  Opakowanie zawiera 30 sztuk opatrunku.</t>
    </r>
  </si>
  <si>
    <r>
      <rPr>
        <b/>
        <sz val="11"/>
        <color rgb="FF000000"/>
        <rFont val="Calibri"/>
        <family val="2"/>
        <charset val="238"/>
      </rPr>
      <t xml:space="preserve">Plaster do ochrony skóry nosa i zabezpieczenia górnej wargi </t>
    </r>
    <r>
      <rPr>
        <sz val="11"/>
        <color theme="1"/>
        <rFont val="Calibri"/>
        <family val="2"/>
        <charset val="238"/>
        <scheme val="minor"/>
      </rPr>
      <t>dla noworodków wymagających wspomagania oddechowego metodą nieinwazyjną. Plaster hydrokoloidowy w kształcie trójkąta połączonego u podstawy z odwróconą literą T. Dwa rozmiary: small oraz large. Opakowanie zawiera 20 sztuk.</t>
    </r>
  </si>
  <si>
    <r>
      <rPr>
        <b/>
        <sz val="11"/>
        <color rgb="FF000000"/>
        <rFont val="Calibri"/>
        <family val="2"/>
        <charset val="238"/>
      </rPr>
      <t>Plaster do ochrony nosa przy wentylacji donosowej dla noworodków</t>
    </r>
    <r>
      <rPr>
        <sz val="11"/>
        <color theme="1"/>
        <rFont val="Calibri"/>
        <family val="2"/>
        <charset val="238"/>
        <scheme val="minor"/>
      </rPr>
      <t xml:space="preserve"> wymagających wspomagania oddechowego metodą nieinwazyjną. Wymiary: Micro: 20 mm x 10 mm, średnica otworów: 4.5 mm, przestrzeń przegrody: 4 mm; Small: 25 mm x 12.5 mm,średnica otworów: 5.5 mm, przestrzeń przegrody:: 5 mm; Large: 30.5 mm x 12.5 mm, średnica otworów: 6.5 mm, przestrzeń przegrody:: 6 mm. Opakowanie zawiera 150 sztuk.
</t>
    </r>
  </si>
  <si>
    <t>szt.</t>
  </si>
  <si>
    <r>
      <t xml:space="preserve">Serweta sterylna nieprzylepna </t>
    </r>
    <r>
      <rPr>
        <sz val="11"/>
        <color theme="1"/>
        <rFont val="Calibri"/>
        <family val="2"/>
        <charset val="238"/>
        <scheme val="minor"/>
      </rPr>
      <t>o wymiarach 150 x 200 cm niezawierająca celulozy ani wiskozy jałowa serweta chirurgiczna wykonana z laminatu folii polietylenowej i włókniny polipropylenowej w gram. min. 62g/m2. Serweta w opakowaniu typu „folia-papier”, posiadającym dwie samoprzylepne naklejki transferowe zawierające nazwę dostawcy, numer referencyjny produktu, numer serii i datę ważności. Opakowanie zbiorcze (karton) zabezpieczone dodatkowo wewnętrznie workiem z folii PE. Do oferty dołączone dokumentu wydane przez producenta wyrobu potwierdzające zgodność parametrów oferowanych sterylnych zestawów serwet z normami MDD 93/42, EN 13795-1, EN ISO 11135-1 oraz EN 556-1.</t>
    </r>
  </si>
  <si>
    <r>
      <t xml:space="preserve">Wchłanialna, sterylna, hemostatyczna sieć opatrunkowa </t>
    </r>
    <r>
      <rPr>
        <sz val="11"/>
        <color theme="1"/>
        <rFont val="Calibri"/>
        <family val="2"/>
        <charset val="238"/>
        <scheme val="minor"/>
      </rPr>
      <t>przeznaczona do tamowania krwawienia włośniczkowego, żylnego oraz mniejszych krwawień tętniczych. Przeznaczenie zarówno do użytku zewnętrznego jak i wewnętrznego. Produkt ulegający całkowitej biodegradacji w ciągu 7-14 dni. Rozmiar 7,5cmx10cm.</t>
    </r>
  </si>
  <si>
    <r>
      <t xml:space="preserve">Wchłanialna, sterylna, hemostatyczna sieć opatrunkowa </t>
    </r>
    <r>
      <rPr>
        <sz val="11"/>
        <color theme="1"/>
        <rFont val="Calibri"/>
        <family val="2"/>
        <charset val="238"/>
        <scheme val="minor"/>
      </rPr>
      <t>przeznaczona do tamowania krwawienia włośniczkowego, żylnego oraz mniejszych krwawień tętniczych. Przeznaczenie zarówno do użytku zewnętrznego jak i wewnętrznego. Produkt ulegający całkowitej biodegradacji w ciągu 7-14 dni. Rozmiar: 5cmx7,5cm.</t>
    </r>
  </si>
  <si>
    <t>5.</t>
  </si>
  <si>
    <t>6.</t>
  </si>
  <si>
    <r>
      <rPr>
        <b/>
        <sz val="11"/>
        <color rgb="FF000000"/>
        <rFont val="Calibri"/>
        <family val="2"/>
        <charset val="238"/>
      </rPr>
      <t>Przezroczysty, bezpostaciowy hydrożel</t>
    </r>
    <r>
      <rPr>
        <sz val="11"/>
        <color theme="1"/>
        <rFont val="Calibri"/>
        <family val="2"/>
        <charset val="238"/>
        <scheme val="minor"/>
      </rPr>
      <t xml:space="preserve"> zawierający modyfikowany polimer karboksymetylocelulozy, glikol propylenowy o zawartości wody. Dostępny w opakowaniu z pojedynczą dawką, co ułatwia jego stosowanie. Produkt nieprzylegający do rany, dostępny w opakowaniu z pojedynczą dawką, ułatwiającą jego zastosowanie. Rozmiar: 15g.</t>
    </r>
  </si>
  <si>
    <r>
      <rPr>
        <b/>
        <sz val="11"/>
        <color rgb="FF000000"/>
        <rFont val="Calibri"/>
        <family val="2"/>
        <charset val="238"/>
      </rPr>
      <t>Opatrunek włókninowy z hydrożelem</t>
    </r>
    <r>
      <rPr>
        <sz val="11"/>
        <color theme="1"/>
        <rFont val="Calibri"/>
        <family val="2"/>
        <charset val="238"/>
        <scheme val="minor"/>
      </rPr>
      <t>. Łatwo dopasowuje się do kształtów nawet głębokich ran, pomagając w procesie gojenia rany od łożyska. Opatrunek wspomaga naturalne oczyszczenie rany w wyniku autolizy poprzez delikatne ponowne nawilżenie tkanki martwiczej. Zapewnia wilgotne środowisko ran. Wskazany do stosowania na rany otwarte, takie jak: odleżyny, wtórnie gojące się rany pooperacyjne, rany nowotworowe, rany przewlekłe, płytkie rany, otarcia, oparzenia skóry i oparzenia popromienne. Opatrunek może pozostawać na ranie do 3 dni. Rozmiar 10cmx40cm</t>
    </r>
  </si>
  <si>
    <r>
      <rPr>
        <b/>
        <sz val="11"/>
        <color rgb="FF000000"/>
        <rFont val="Calibri"/>
        <family val="2"/>
        <charset val="238"/>
      </rPr>
      <t>Opatrunek włókninowy z hydrożelem</t>
    </r>
    <r>
      <rPr>
        <sz val="11"/>
        <color theme="1"/>
        <rFont val="Calibri"/>
        <family val="2"/>
        <charset val="238"/>
        <scheme val="minor"/>
      </rPr>
      <t>. Łatwo dopasowuje się do kształtów nawet głębokich ran, pomagając w procesie gojenia rany od łożyska. Opatrunek wspomaga naturalne oczyszczenie rany w wyniku autolizy poprzez delikatne ponowne nawilżenie tkanki martwiczej. Zapewnia wilgotne środowisko ran. Wskazany do stosowania na rany otwarte, takie jak: odleżyny, wtórnie gojące się rany pooperacyjne, rany nowotworowe, rany przewlekłe, płytkie rany, otarcia, oparzenia skóry i oparzenia popromienne. Opatrunek może pozostawać na ranie do 3 dni. Rozmiar 10cmx20cm</t>
    </r>
  </si>
  <si>
    <r>
      <rPr>
        <b/>
        <sz val="11"/>
        <color rgb="FF000000"/>
        <rFont val="Calibri"/>
        <family val="2"/>
        <charset val="238"/>
      </rPr>
      <t>Nieprzylepny hydrokomórkowy opatrunek piankowy</t>
    </r>
    <r>
      <rPr>
        <sz val="11"/>
        <color theme="1"/>
        <rFont val="Calibri"/>
        <family val="2"/>
        <charset val="238"/>
        <scheme val="minor"/>
      </rPr>
      <t xml:space="preserve"> przeznaczony do ran o umiarkowanym lub dużym wysięku, wykonany w kształcie kieszonki na pięte/łokieć. Opakowanie zawiera 5 sztuk.</t>
    </r>
  </si>
  <si>
    <r>
      <rPr>
        <b/>
        <sz val="11"/>
        <color rgb="FF000000"/>
        <rFont val="Calibri"/>
        <family val="2"/>
        <charset val="238"/>
      </rPr>
      <t>Hydrokomórkowy opatrunek piankowy</t>
    </r>
    <r>
      <rPr>
        <sz val="11"/>
        <color theme="1"/>
        <rFont val="Calibri"/>
        <family val="2"/>
        <charset val="238"/>
        <scheme val="minor"/>
      </rPr>
      <t xml:space="preserve"> z silikonową warstwą adhezyjną. Wyposażony  w perforowaną warstwę silikonową , która umożliwiającą przenikanie wysięku do warstwy piankowej. Rozmiar opatrunku:10,3cmx10,3cm, rozmiar wkładu chłonnego : 5,1cmx5,1cm.</t>
    </r>
  </si>
  <si>
    <r>
      <rPr>
        <b/>
        <sz val="11"/>
        <color rgb="FF000000"/>
        <rFont val="Calibri"/>
        <family val="2"/>
        <charset val="238"/>
        <scheme val="minor"/>
      </rPr>
      <t>Średni zestaw opatrunkowy</t>
    </r>
    <r>
      <rPr>
        <sz val="11"/>
        <color rgb="FF000000"/>
        <rFont val="Calibri"/>
        <family val="2"/>
        <charset val="238"/>
        <scheme val="minor"/>
      </rPr>
      <t xml:space="preserve"> zawierający: Soft Port o dł. 69cm; głowicę aplikatora 15cmx10cm; piankę 20cmx12,5cmx3cm; transparentną folię 20cmx30cm – 2szt. Zamawiający wymaga, aby zaoferowane materiały: były w pełni kompatybilne z urządzeniem Renasys Edge, nie spowodują usterek w działaniu urządzenia i nie będą powodem jego uszkodzenia, będą zgodne z instrukcją używania urządzenia.</t>
    </r>
  </si>
  <si>
    <r>
      <rPr>
        <b/>
        <sz val="11"/>
        <color rgb="FF000000"/>
        <rFont val="Calibri"/>
        <family val="2"/>
        <charset val="238"/>
        <scheme val="minor"/>
      </rPr>
      <t>Duży zestaw opatrunkowy</t>
    </r>
    <r>
      <rPr>
        <sz val="11"/>
        <color rgb="FF000000"/>
        <rFont val="Calibri"/>
        <family val="2"/>
        <charset val="238"/>
        <scheme val="minor"/>
      </rPr>
      <t xml:space="preserve"> zawierający: Soft Port o dł. 69cm; głowicę aplikatora 15cmx10cm; piankę 25cmx15cmx3cm; transparentną folię 20cmx30cm – 3szt. Zamawiający wymaga, aby zaoferowane materiały: były w pełni kompatybilne z urządzeniem Renasys Edge, nie spowodują usterek w działaniu urządzenia i nie będą powodem jego uszkodzenia, będą zgodne z instrukcją używania urządzenia.</t>
    </r>
  </si>
  <si>
    <r>
      <rPr>
        <b/>
        <sz val="11"/>
        <color rgb="FF000000"/>
        <rFont val="Calibri"/>
        <family val="2"/>
        <charset val="238"/>
        <scheme val="minor"/>
      </rPr>
      <t>Bardzo duży zestaw opatrunkowy</t>
    </r>
    <r>
      <rPr>
        <sz val="11"/>
        <color rgb="FF000000"/>
        <rFont val="Calibri"/>
        <family val="2"/>
        <charset val="238"/>
        <scheme val="minor"/>
      </rPr>
      <t xml:space="preserve"> zawierający:Soft Port o dł. 69cm; głowicę aplikatora 15cmx10cm; piankę 48cmx41cmx1,5cm; transparentną folię 20cmx30cm – 6szt. Zamawiający wymaga, aby zaoferowane materiały: były w pełni kompatybilne z urządzeniem Renasys Edge, nie spowodują usterek w działaniu urządzenia i nie będą powodem jego uszkodzenia, będą zgodne z instrukcją używania urządzenia.</t>
    </r>
  </si>
  <si>
    <r>
      <rPr>
        <b/>
        <sz val="11"/>
        <color rgb="FF000000"/>
        <rFont val="Calibri"/>
        <family val="2"/>
        <charset val="238"/>
        <scheme val="minor"/>
      </rPr>
      <t>Zestaw piankowy</t>
    </r>
    <r>
      <rPr>
        <sz val="11"/>
        <color rgb="FF000000"/>
        <rFont val="Calibri"/>
        <family val="2"/>
        <charset val="238"/>
        <scheme val="minor"/>
      </rPr>
      <t xml:space="preserve"> do doraźnego zamknięcia jamy brzusznej zawierający: Soft Port o dł. 69cm; głowicę aplikatora 15cmx10cm; piankę 43cmx30cmx3cm – 2 szt.; folię transparentną 20x30cm – 6szt.; warstwę zabezpieczającą narządy 89cmx66cm. Zamawiający wymaga, aby zaoferowane materiały: były w pełni kompatybilne z urządzeniem Renasys Edge; nie spowodują usterek w działaniu urządzenia i nie będą powodem jego uszkodzenia; będą zgodne z instrukcją używania urządzenia.</t>
    </r>
  </si>
  <si>
    <r>
      <rPr>
        <b/>
        <sz val="11"/>
        <color rgb="FF000000"/>
        <rFont val="Calibri"/>
        <family val="2"/>
        <charset val="238"/>
        <scheme val="minor"/>
      </rPr>
      <t>Opatrunek hydrożelowy</t>
    </r>
    <r>
      <rPr>
        <sz val="11"/>
        <color rgb="FF000000"/>
        <rFont val="Calibri"/>
        <family val="2"/>
        <charset val="238"/>
        <scheme val="minor"/>
      </rPr>
      <t xml:space="preserve"> w postaci miękkiej przezroczystej płytki o rozmiarach:
10 x 12 cm +/- 10% /5szt w opakowaniu</t>
    </r>
  </si>
  <si>
    <t xml:space="preserve"> 12 x 12 cm +/-10% /5szt w opakowaniu</t>
  </si>
  <si>
    <t xml:space="preserve"> 12 x 24 cm  +/-10% /5 szt w opakowaniu</t>
  </si>
  <si>
    <t xml:space="preserve">  6 x 12 cm +/-10% /5szt w opakowaniu</t>
  </si>
  <si>
    <r>
      <rPr>
        <b/>
        <sz val="11"/>
        <color rgb="FF000000"/>
        <rFont val="Calibri"/>
        <family val="2"/>
        <charset val="238"/>
        <scheme val="minor"/>
      </rPr>
      <t>Opatrunek hydrożelowy</t>
    </r>
    <r>
      <rPr>
        <sz val="11"/>
        <color rgb="FF000000"/>
        <rFont val="Calibri"/>
        <family val="2"/>
        <charset val="238"/>
        <scheme val="minor"/>
      </rPr>
      <t xml:space="preserve"> wzmocniony zatopioną wewnątrz włókniną, w postaci stabilnego i wytrzymałego płata, rozmiary
10 x 10 cm +/- 10%</t>
    </r>
  </si>
  <si>
    <t>szt</t>
  </si>
  <si>
    <t>12 x 24 cm +/- 10%</t>
  </si>
  <si>
    <t xml:space="preserve"> 20 x 20 cm +/- 10%</t>
  </si>
  <si>
    <t>20 x 40 cm +/- 10%</t>
  </si>
  <si>
    <r>
      <rPr>
        <b/>
        <sz val="11"/>
        <color rgb="FF000000"/>
        <rFont val="Calibri"/>
        <family val="2"/>
        <charset val="238"/>
        <scheme val="minor"/>
      </rPr>
      <t>Sterylny, nieprzywierający opatrunek siatkowy</t>
    </r>
    <r>
      <rPr>
        <sz val="11"/>
        <color rgb="FF000000"/>
        <rFont val="Calibri"/>
        <family val="2"/>
        <charset val="238"/>
        <scheme val="minor"/>
      </rPr>
      <t xml:space="preserve"> nasączony medycznym miodem Manuka (Leptospermum scoparium) oznaczony certyfikatem Certified Manuka Honey. Rozmiar 10cmx12,5cm</t>
    </r>
  </si>
  <si>
    <r>
      <rPr>
        <b/>
        <sz val="11"/>
        <color rgb="FF000000"/>
        <rFont val="Calibri"/>
        <family val="2"/>
        <charset val="238"/>
        <scheme val="minor"/>
      </rPr>
      <t>Opatrunek gąbka Ligasano</t>
    </r>
    <r>
      <rPr>
        <sz val="11"/>
        <color rgb="FF000000"/>
        <rFont val="Calibri"/>
        <family val="2"/>
        <charset val="238"/>
        <scheme val="minor"/>
      </rPr>
      <t xml:space="preserve"> do podciśnieniowej terapii ran 15 x 10 x 2 cm</t>
    </r>
  </si>
  <si>
    <t>7.</t>
  </si>
  <si>
    <t>8.</t>
  </si>
  <si>
    <t>9.</t>
  </si>
  <si>
    <t>10.</t>
  </si>
  <si>
    <t>11.</t>
  </si>
  <si>
    <t>12.</t>
  </si>
  <si>
    <r>
      <rPr>
        <b/>
        <sz val="11"/>
        <color rgb="FF000000"/>
        <rFont val="Calibri"/>
        <family val="2"/>
        <charset val="238"/>
        <scheme val="minor"/>
      </rPr>
      <t>Zestaw opatrunkowy piankowy/gąbkowy do terapii podciśnieniowej</t>
    </r>
    <r>
      <rPr>
        <sz val="11"/>
        <color rgb="FF000000"/>
        <rFont val="Calibri"/>
        <family val="2"/>
        <charset val="238"/>
        <scheme val="minor"/>
      </rPr>
      <t xml:space="preserve"> zawierający -jałowy opatrunek koloru czarnego o rozmiarach 18x12,5x3,2cm wykonany z siatkowego  poliuretanu PE o otwartych porach , posiadający dużą zdolność odprowadzania płynów. Podkładka T R A C Pad dociskająca opatrunek i folię , z osadzonym pięcioświatłowym drenem odprowadzającym wydzielinę  z rany , zaciskiem do drenu  oraz zlączem do podłączenia drenu podkładki do drenu zbiornika. - samoprzylepna folia do mocnowania i uszczelniania opatrunku 2szt. Opakowanie zawiera 5szt.</t>
    </r>
  </si>
  <si>
    <t>op</t>
  </si>
  <si>
    <r>
      <rPr>
        <b/>
        <sz val="11"/>
        <color rgb="FF000000"/>
        <rFont val="Calibri"/>
        <family val="2"/>
        <charset val="238"/>
        <scheme val="minor"/>
      </rPr>
      <t>Zestaw opatrunkowy piankowy/gąbkowy do terapii podciśnieniowej</t>
    </r>
    <r>
      <rPr>
        <sz val="11"/>
        <color rgb="FF000000"/>
        <rFont val="Calibri"/>
        <family val="2"/>
        <charset val="238"/>
        <scheme val="minor"/>
      </rPr>
      <t xml:space="preserve"> zawierający -jałowy opatrunek koloru czarnego o rozmiarach 26x15x3,2cm wykonany z siatkowego  poliuretanu PE o otwartych porach , posiadający dużą zdolność odprowadzania płynów. Podkładka T R A C Pad dociskająca opatrunek i folię , z osadzonym pięcioświatłowym drenem odprowadzającym wydzielinę  z rany , zaciskiem do drenu  oraz zlączem do podłączenia drenu podkładki do drenu zbiornika. - samoprzylepna folia do mocnowania i uszczelniania opatrunku 2szt. Opakowanie zawiera 5szt.</t>
    </r>
  </si>
  <si>
    <r>
      <rPr>
        <b/>
        <sz val="11"/>
        <color rgb="FF000000"/>
        <rFont val="Calibri"/>
        <family val="2"/>
        <charset val="238"/>
        <scheme val="minor"/>
      </rPr>
      <t>Zestaw opatrunkowy piankowy/gąbkowy do terapii podciśnieniowej</t>
    </r>
    <r>
      <rPr>
        <sz val="11"/>
        <color rgb="FF000000"/>
        <rFont val="Calibri"/>
        <family val="2"/>
        <charset val="238"/>
        <scheme val="minor"/>
      </rPr>
      <t xml:space="preserve"> zawierający -jałowy opatrunek koloru czarnego o rozmiarach 10x7,5x3,2cmcm wykonany z siatkowego  poliuretanu PE o otwartych porach , posiadający dużą zdolność odprowadzania płynów. Podkładka T R A C Pad dociskająca opatrunek i folię , z osadzonym pięcioświatłowym drenem odprowadzającym wydzielinę  z rany , zaciskiem do drenu  oraz zlączem do podłączenia drenu podkładki do drenu zbiornika. - samoprzylepna folia do mocnowania i uszczelniania opatrunku 2szt. Opakowanie zawiera 5szt.</t>
    </r>
  </si>
  <si>
    <r>
      <rPr>
        <b/>
        <sz val="11"/>
        <color rgb="FF000000"/>
        <rFont val="Calibri"/>
        <family val="2"/>
        <charset val="238"/>
        <scheme val="minor"/>
      </rPr>
      <t>Zbiornik (kanister)</t>
    </r>
    <r>
      <rPr>
        <sz val="11"/>
        <color rgb="FF000000"/>
        <rFont val="Calibri"/>
        <family val="2"/>
        <charset val="238"/>
        <scheme val="minor"/>
      </rPr>
      <t xml:space="preserve"> do odprow. wysięku w podciś. leczeniu ran ' 500ml z żelem. Opakowanie zawiera 5szt.</t>
    </r>
  </si>
  <si>
    <r>
      <rPr>
        <b/>
        <sz val="11"/>
        <color rgb="FF000000"/>
        <rFont val="Calibri"/>
        <family val="2"/>
        <charset val="238"/>
        <scheme val="minor"/>
      </rPr>
      <t>Nieprzywierający opatrunek antyseptyczny z jodyną powidonową</t>
    </r>
    <r>
      <rPr>
        <sz val="11"/>
        <color rgb="FF000000"/>
        <rFont val="Calibri"/>
        <family val="2"/>
        <charset val="238"/>
        <scheme val="minor"/>
      </rPr>
      <t>, przeznaczony do leczenia ran zakażonych oraz zagrożonych infekcją. Rozmiar 9,5cmx9,5cm.</t>
    </r>
  </si>
  <si>
    <r>
      <rPr>
        <b/>
        <sz val="11"/>
        <color rgb="FF000000"/>
        <rFont val="Calibri"/>
        <family val="2"/>
        <charset val="238"/>
        <scheme val="minor"/>
      </rPr>
      <t>Nici niewchłanialne</t>
    </r>
    <r>
      <rPr>
        <sz val="11"/>
        <color rgb="FF000000"/>
        <rFont val="Calibri"/>
        <family val="2"/>
        <charset val="238"/>
        <scheme val="minor"/>
      </rPr>
      <t>, syntetyczne, plecione typu Polyester z igłą o grubości USP 1, długość igły 37mm, krzywizna igły: ½ koła, długość nici:75 cm, igła okrągła</t>
    </r>
  </si>
  <si>
    <r>
      <rPr>
        <b/>
        <sz val="11"/>
        <color rgb="FF000000"/>
        <rFont val="Calibri"/>
        <family val="2"/>
        <charset val="238"/>
        <scheme val="minor"/>
      </rPr>
      <t>Nici niewchłanialne</t>
    </r>
    <r>
      <rPr>
        <sz val="11"/>
        <color rgb="FF000000"/>
        <rFont val="Calibri"/>
        <family val="2"/>
        <charset val="238"/>
        <scheme val="minor"/>
      </rPr>
      <t>, syntetyczne, plecione typu Polyester z igłą o grubości USP 1, długość igły 37mm, krzywizna igły: 3/8 koła, długość nici:75 cm, igła ostra</t>
    </r>
  </si>
  <si>
    <t>Opatrunek włóknisty ze srebrem wykonany z bardzo chłonnych mocno splecionych włókien, przeznaczony do ran z intensywnym wysiękiem</t>
  </si>
  <si>
    <t xml:space="preserve"> 10x10 cm  +/-10%</t>
  </si>
  <si>
    <t xml:space="preserve"> 2x45 cm  +/-10%</t>
  </si>
  <si>
    <t>Opatrunek piankowy nieprzylepny trójwarstwowy, z warstwą kontaktową z miękkiego sylikonu na całej powierzchni opatrunku oraz warstwą zewnętrzną wykonaną z folii poliuretanowej</t>
  </si>
  <si>
    <t xml:space="preserve"> 10x10cm +/-10%</t>
  </si>
  <si>
    <t xml:space="preserve"> 15x15cm  +/-10%</t>
  </si>
  <si>
    <t>12x20cm  +/-10%</t>
  </si>
  <si>
    <t xml:space="preserve"> 20x50cm +/-10%</t>
  </si>
  <si>
    <t>Opatrunek piankowy nieprzylepny ze srebrem, trójwarstwowy, z warstwą kontaktową z miękkiego sylikonu na całej powierzchni opatrunku oraz warstwą zewnętrzną wykonaną z folii poliuretanowej</t>
  </si>
  <si>
    <t xml:space="preserve"> 15x15cm +/-10%</t>
  </si>
  <si>
    <t xml:space="preserve"> 20x20cm +/-10%</t>
  </si>
  <si>
    <t>Opatrunek piankowy przylepny ze srebrem, pięciowarstwowy, z warstwą kontaktową z miękkiego silikonu na całej powierzchni opatrunku oraz warstwą zewnętrzną wykonaną z folii poliuretanowej</t>
  </si>
  <si>
    <t>10x10cm +/-10%</t>
  </si>
  <si>
    <t xml:space="preserve"> 15x15 cm +/-10%</t>
  </si>
  <si>
    <t>17,5x17,5cm +/-10%</t>
  </si>
  <si>
    <t>Opatrunek piankowy z silikonową warstwą kontaktową / atraumatyczny /dopasowujący się do kształtu ciała, zawierający wodoszczelną barierę ochronną, rozmiary :</t>
  </si>
  <si>
    <t xml:space="preserve"> 5,5x12 cm +/-10%</t>
  </si>
  <si>
    <t xml:space="preserve"> 10x10 cm +/-10%</t>
  </si>
  <si>
    <t>Opatrunek z superabsorbentem, z warstwą zewnętrzną o właściwościach hydrofobowych i wewnętrzną o właściwościach hydrofilowych w rozmiarach:</t>
  </si>
  <si>
    <t xml:space="preserve"> 10x10 cm, +/-10%</t>
  </si>
  <si>
    <t>10x20 cm +/-10%</t>
  </si>
  <si>
    <r>
      <rPr>
        <b/>
        <sz val="11"/>
        <color rgb="FF000000"/>
        <rFont val="Calibri"/>
        <family val="2"/>
        <charset val="238"/>
        <scheme val="minor"/>
      </rPr>
      <t>Zestaw sterylny do cięcia cesarskiego</t>
    </r>
    <r>
      <rPr>
        <sz val="11"/>
        <color rgb="FF000000"/>
        <rFont val="Calibri"/>
        <family val="2"/>
        <charset val="238"/>
        <scheme val="minor"/>
      </rPr>
      <t xml:space="preserve"> zapakowany w zbiorczym opakowaniu typu TYVEC, min. 5mm margines ułatwiający sterylne rozpakowanie, poszczególne elementy składowe bez opakowań dodatkowych, z wyjątkiem wymagań określonych w opisie. Opakowanie posiada oznaczenie kolorystyczne oraz 3 naklejki z nazwą zestawu oraz firmy, nr lot, datą ważności oraz kodem kreskowym. Skład: 
1. Serweta chirurgiczna do cięcia cesarskiego zintegrowana z nogawicami o wymiarach 180 x 240 cm posiadająca otwór samoprzylepny 20x30cm w okolicach jamy brzusznej w kształcie trapezu wypełniony folią oraz workiem z możliwością podłączenia drenu – 1szt;                  2. Serweta operacyjna 90x150cm – 1szt;
3. Kocyk dziecięcy, biały 90 cm x 120 cm – 2szt; 
4. Taśma lepna 9x49cm, wykonany z włókniny poliestrowej 40g/m2 oraz folii PE 27,5 mikronów adhezyjność skórna: 1,5N/25mm - 1szt;
5. Kieszeń samoprzylepna dwudzielna 40x35cm - 1szt;
6. Silikonowy, jałowy, pięciowarstwowy, samoprzylepny, wodoodporny opatrunek pooperacyjny z pianki poliuretanowej na rany z wysiękiem średnim do bardzo dużego, może pozostawać na ranie do 7 dni, o długości 10x30cm - 1szt;
7. Kompresy gazowe 10x10cm 17 nitkowy, 12 warstwowy, z nitką rtg - 50szt;
8. Kompresy gazowe laparotomijne 50x60cm, 24 nitkowa, 6 warstwowa z nitką RTG, zielony - 10szt;
9. Strzykawka 2ml LS – 1szt;
10. Torba papierowa 11x19cm – 1szt;
11. Pojemnik na igły magnetyczno-piankowy 10szt, żółty – 1szt; 
12. Ostrze chirurgiczne nr. 23 – 2szt; 
13. Igła 18G, 40mm, różowa – 1szt;
14. Igła 21G, 40mm, zielona – 1szt;   15. Osłona na stolik mayo wzmocniona 79x145cm z warstwą chłonną 65x85cm, włóknina wiskozowa 27 g/m2 laminat, folia PE 60 mikronów - 1szt;
16. Fartuch chirurgiczny wzmocniony wykonany z włókniny typu SMS o gramaturze 35 g/m2, wzmocnienie rękawów i frontu 35g/m2. Przy szyi zapinany na rzep, rękawy wykończone elastycznym mankietem długości min. 6 cm, sposób złożenia i konstrukcja, pozwala na aplikację fartucha zapewniającą zachowanie sterylności zarówno z przodu jak i z tyłu operatora, współczynnik paro przepuszczalności WVTR na poziomie 6445g/m2/24h, rozmiar XL- 3szt; 
17. Fartuch chirurgiczny wykonany z włókniny typu SMS o gramaturze 35 g/m2, szyi zapinany na rzep, rękawy wykończone elastycznym mankietem długości min. 6 cm, sposób złożenia i konstrukcja, pozwala na aplikację fartucha zapewniającą zachowanie sterylności zarówno z przodu jak i z tyłu operatora, współczynnik paro przepuszczalności WVTR na poziomie 6445g/m2/24h, rozmiar XL- 2szt; 
18. Ręcznik chłonny 18x25cm – 3szt; 
19. Osłona na stolik instrumentariuszki, wzmocniona na całej powierzchni – służąca jako zawinięcie zestawu, o wymiarze min. 150 x 190 cm i gramaturze 30 g/m2, folia PE 55 µm, poziom absorpcji 2,1g/dm2, odporność na przenikanie cieczy &gt;100 cm2- 1 szt.
Obłożenie chirurgiczne oraz serweta służąca do owinięcia powinny być wykonane z laminatu min. dwuwarstwowego o gramaturze 63 g/m2 i spełniać wymagania wysokiej strefy krytycznej na całej powierzchni zgodnie z normą PN-EN13795-3+A1:2010.</t>
    </r>
  </si>
  <si>
    <t>zestaw</t>
  </si>
  <si>
    <r>
      <t xml:space="preserve">Zestaw do wątroby. </t>
    </r>
    <r>
      <rPr>
        <sz val="11"/>
        <color theme="1"/>
        <rFont val="Calibri"/>
        <family val="2"/>
        <charset val="238"/>
        <scheme val="minor"/>
      </rPr>
      <t>Skład zestawu: papier krepowy 80 x 80 cm, serweta operacyjna 240 x 150 cm z taśmą – 2szt., serweta operacyjna 175 x 175 cm z tasmą, serweta z taśmą lepną 90 x75cm-4szt., serweta chłonna 75 x 50 cm, taśma lepna 9 x 49 cm, serweta operacyjna 37,5 x 45 cm, organizator przewodów Velcro 2,5 x 30 cm, kieszeń foliowa 40 x 35 cm (pasek klejący), kieszeń samoprzylepna 40 x 35 cm, kieszona na materiały opatrunkowe 30 x 50 cm – 2 szt, torba na narządy 46 x 47 cm -2 szt, Aspiracja typu Yankauer 18 CH 28 cm (I), dren łączący do ssaka 25 CH 6,0M F/F, tupfery 24N RTG pudełko papierowe 8 x 8cm - 2 szt., kompresy gazowe 10 x 10cm 17TH 12P XRD-20 szt., torba papierowa 25 x 38cm, kompres gazowy laparotomijny 45 x 45 cm RTG – 30 szt., czyścik do elektrody 5 x 5cm (I), torba papierowa 9 x 25 cm, pojemnik na igły piankowo-magnetyczny, fartuch chirurgiczny L-L 131 C, osłona na stolik Mayo 79 x 145 cm – 2 szt., fartuch chirurgiczny classic HP XL-L – 3 szt., serweta wzmocniona na stolik 150 x 240 cm,</t>
    </r>
  </si>
  <si>
    <r>
      <rPr>
        <b/>
        <sz val="12"/>
        <color rgb="FF000000"/>
        <rFont val="Calibri"/>
        <family val="2"/>
        <charset val="238"/>
      </rPr>
      <t>Sterylny zestaw do piersi</t>
    </r>
    <r>
      <rPr>
        <sz val="12"/>
        <color rgb="FF000000"/>
        <rFont val="Calibri"/>
        <family val="2"/>
        <charset val="238"/>
      </rPr>
      <t xml:space="preserve"> zapakowany w zbiorczym opakowaniu typu TYVEC, min. 5mm margines ułatwiający sterylne rozpakowanie, poszczególne elementy składowe bez opakowań dodatkowych, z wyjątkiem wymagań określonych w opisie. Opakowanie posiada oznaczenie kolorystyczne oraz 3 naklejki z nazwą zestawu oraz firmy, nr lot, datą ważności oraz kodem kreskowym. Skład: 1.	Serweta z taśmą lepną 90 x 75 cm, 3-warstwowa z łatą chłonną o wymiarach 50 cm x 19 cm. Skład serwety: włóknina wiskozowo-poliestrowa o gramaturze 50 g/m², folia PE 40 µm, włóknina wiskozowa o gramaturze 23 g/m², włóknina polipropylenowa o gramaturze 12 g/m. Odporność na przenikanie cieczy w strefie krytycznej 197 cmH2O. Serweta spełnia wymogi normy PN EN 13795 – 2szt; 2.	Serweta operacyjna 240x175cm z taśmą samoprzylepną 3-warstwowa, wzmocniona z warstwą chłonną o wymiarach 55 cm x 19 cm. Skład serwety: włóknina wiskozowa/poliestrowa 50 g/m², włóknina wiskozowa 23 g/m², folia PE 40 µm, włóknina polipropylenowa 12 g/m². Odporność na przenikanie cieczy w strefie krytycznej 197 cmH2O. Serweta spełnia wymogi normy PN EN 13795 – 1szt;
3. Serweta operacyjna 200x240cm z taśmą samoprzylepną 3-warstwowa, wzmocniona z warstwą chłonną o wymiarach 55 cm x 19 cm. Skład serwety: włóknina wiskozowa/poliestrowa 50 g/m², włóknina wiskozowa 23 g/m², folia PE 40 µm, włóknina polipropylenowa 12 g/m². Odporność na przenikanie cieczy w strefie krytycznej 197 cmH2O. Serweta spełnia wymogi normy PN EN 13795 – 1szt;
4. Serweta operacyjna 150x175cm, 3-warstwowa – 1szt;
5. Kieszeń dwudzielna samoprzylepna dwudzielna 40x35cm - 1szt;
6. Osłona na głowicę USG 15x244cm + żel w saszetce – 1szt;
7. Bandaż elastyczny 5m, 15cm, biały – 1sz;
8. Ostrze chirurgiczne nr. 10 – 1szt; 
9. Torba papierowa 9x25cm – 1szt;
10. Czyścik do elektrody – 1szt;
11. Kompresy gazowe 10x10cm 17 nitkowy, 12 warstwowy, z nitką RTG - 40szt;
12. Pojemnik do liczenia igieł, z bezpiecznym i mocnym zamknięciem, (10szt) - 1szt;
13. Miska z podziałką 250ml – 2szt;
14. Fartuch chirurgiczny wzmocniony wykonany z włókniny typu SMS o gramaturze 35 g/m2, wzmocnienie rękawów i frontu 35g/m2. Przy szyi zapinany na rzep, rękawy wykończone elastycznym mankietem długości min. 6 cm, sposób złożenia i konstrukcja, pozwala na aplikację fartucha zapewniającą zachowanie sterylności zarówno z przodu jak i z tyłu operatora, współczynnik paro przepuszczalności WVTR na poziomie 6445g/m2/24h, rozmiar XL- 3szt; 
15. Osłona na stolik mayo wzmocniona 79x145cm z warstwą chłonną 65x85cm, włóknina wiskozowa 27 g/m2 laminat, folia PE 60 mikronów - 1szt;
16. Osłona na stolik instrumentariuszki, wzmocniona na całej powierzchni – służąca jako zawinięcie zestawu, o wymiarze min. 150x190 cm i gramaturze 30 g/m2, folia PE 55 µm, poziom absorpcji 2,1g/dm2, odporność na przenikanie cieczy &gt;100cm2- 1szt;
17. Fartuch chirurgiczny wzmocniony wykonany z włókniny typu SMS o gramaturze 35 g/m2, wzmocnienie rękawów i frontu 35g/m2. Przy szyi zapinany na rzep, rękawy wykończone elastycznym mankietem długości min. 6 cm, sposób złożenia i konstrukcja, pozwala na aplikację fartucha zapewniającą zachowanie sterylności zarówno z przodu jak i z tyłu operatora, współczynnik paro przepuszczalności WVTR na poziomie 6445g/m2/24h, rozmiar XL- 1szt; 
18. Papier krepowy 60x60cm, w który zawinięty jest fartuch z poz. 17 i ułożony na górnej części zestawu – 1szt. 
</t>
    </r>
  </si>
  <si>
    <t>Wchłanialny syntetyczny system do zamykania ran, monofilamentowy zbudowany z glikolidu, dioksanonu i węglanu trimetylenu</t>
  </si>
  <si>
    <t>Grubość nici - rozmiar USP: 0, kolor: fioletowy, długość: 23 cm, igła: V 27 mm na jednym końcu, na drugim pętlowy chwytak, przekrój igły: okrągły, krzywizna koła: 1/2 koła, nitka z jednokierunkowymi haczykami. Czas wchłaniania 90 dni.</t>
  </si>
  <si>
    <t>Nici wchłanialne, syntetyczne, plecione o dwuskładnikowym rdzeniu, powlekane mieszanką kopolimeru kaprolaktonu, glikolidu, i stearoilomleczanu wapnia, czas wchłaniania 56-70 dni, podtrzymywanie tkankowe na węźle min. 80% po 14 dniach i min. 30% po 21 dniach Grubość nici :1 igła V-30 (30 mm) długość nici 75 cm</t>
  </si>
  <si>
    <r>
      <rPr>
        <b/>
        <sz val="11"/>
        <color rgb="FF000000"/>
        <rFont val="Calibri"/>
        <family val="2"/>
        <charset val="238"/>
      </rPr>
      <t>Opatrunek do tamponad zatok przynosowych</t>
    </r>
    <r>
      <rPr>
        <sz val="11"/>
        <color theme="1"/>
        <rFont val="Calibri"/>
        <family val="2"/>
        <charset val="238"/>
        <scheme val="minor"/>
      </rPr>
      <t xml:space="preserve"> bardzo cienki 
hemoX Kennedy ze sznureczkiem w rozmiarze 3,5 cm x 0,6 x 1,2 pakowany po 10 par w opakowaniu (450530)</t>
    </r>
  </si>
  <si>
    <r>
      <rPr>
        <b/>
        <sz val="11"/>
        <color rgb="FF000000"/>
        <rFont val="Calibri"/>
        <family val="2"/>
        <charset val="238"/>
      </rPr>
      <t>Opatrunek do tamponad zatok przynosowych</t>
    </r>
    <r>
      <rPr>
        <sz val="11"/>
        <color theme="1"/>
        <rFont val="Calibri"/>
        <family val="2"/>
        <charset val="238"/>
        <scheme val="minor"/>
      </rPr>
      <t xml:space="preserve"> bardzo cienki 
hemoX Kennedy ze sznureczkiem w rozmiarze 3,5 cm x 0,9 x 1,2 pakowany po 10 par w opakowaniu (450426)</t>
    </r>
  </si>
  <si>
    <t>Jałowy opatrunek – folia operacyjna, samoprzylepna, transparentna . Rozmiar całkowity:</t>
  </si>
  <si>
    <t>15x28 cm +/- 10%</t>
  </si>
  <si>
    <t>30x40 cm +/- 10%</t>
  </si>
  <si>
    <t>40x42 cm +/- 10%</t>
  </si>
  <si>
    <t>56x84 cm +/- 10%</t>
  </si>
  <si>
    <r>
      <rPr>
        <b/>
        <sz val="11"/>
        <color rgb="FF000000"/>
        <rFont val="Calibri"/>
        <family val="2"/>
        <charset val="238"/>
      </rPr>
      <t>Sterylny pełnoochronny fartuch chirurgiczny</t>
    </r>
    <r>
      <rPr>
        <sz val="11"/>
        <color theme="1"/>
        <rFont val="Calibri"/>
        <family val="2"/>
        <charset val="238"/>
        <scheme val="minor"/>
      </rPr>
      <t xml:space="preserve"> w kolorze niebieskim, wykonany w włókniny trójwarstwowej typu SMS, u góry zapinany na rzep, rękawy wykończone elastycznym mankietem dł. min. 7 cm. Troki łączone kartonikiem, sposób złożenia i konstrukcja pozwala na aplikację fartucha zapewniającą zachowanie sterylności zarówno z przodu jak i z tyłu operatora. Fartuch z dodatkowymi dwiema ściereczkami o wymiarach max. 18x25cm (+/-cm) do wytarcia rąk, zawinięty w dodatkowy papier krepowy jako zabezpieczenie przed przypadkowym zabrudzeniem. Włóknina 3-warstwowa typu SMS o gramaturze max 35g/m2, nieprzemakalność w strefie krytycznej min. 55cm H2O. Wytrzymałość na rozerwanie min. (sucho/mokro) 149/125 kPa w strefie krytycznej. Wytrzymałość na wypychanie – na sucho: obszar krytyczny &gt; 115 kPa. Wytrzymałość na wypychanie- na mokro: dla strefy krytycznej &gt; 115kPa. Rozmiar L.</t>
    </r>
  </si>
  <si>
    <r>
      <rPr>
        <b/>
        <sz val="11"/>
        <color rgb="FF000000"/>
        <rFont val="Calibri"/>
        <family val="2"/>
        <charset val="238"/>
      </rPr>
      <t>Sterylny pełnoochronny fartuch chirurgiczny</t>
    </r>
    <r>
      <rPr>
        <sz val="11"/>
        <color theme="1"/>
        <rFont val="Calibri"/>
        <family val="2"/>
        <charset val="238"/>
        <scheme val="minor"/>
      </rPr>
      <t xml:space="preserve"> w kolorze niebieskim, wykonany z włókniny trójwarstwowej typu SMS, z nieprzemakalnymi wstawkami, w przedniej części i w rękawach, chroniącymi operatora przed przenikaniem płynów, u góry zapinane na rzep. Rękawy wykończone elastycznym mankietem o dł. min. 7cm. Troki łączone kartonikiem, sposób złożenia i konstrukcja pozwala na aplikację fartucha zapewniającą zachowanie sterylności zarówno z przodu jak i z tyłu operatora. Fartuch z dodatkowymi ściereczkami o wymiarach 18x25cm(+/-) do wytarcia rąk oraz dodatkowym papierowym zawinięciem jako zabezpieczenie przed przypadkowym zabrudzeniem. Rozmiar XL. Włóknina 3-warstwowa typu SMS o gramaturze 35g/m2. Odporność na przenikanie płynów w strefie krytycznej front/rękaw 149/138 cm H2O, wytrzymałość na rozerwanie na sucho/mokro w strefie krytycznej 149/125 kPa.</t>
    </r>
  </si>
  <si>
    <r>
      <rPr>
        <b/>
        <sz val="11"/>
        <color rgb="FF000000"/>
        <rFont val="Calibri"/>
        <family val="2"/>
        <charset val="238"/>
      </rPr>
      <t>Jednorazowy sterylny zestaw do badania nosa, gardła i ucha</t>
    </r>
    <r>
      <rPr>
        <sz val="11"/>
        <color theme="1"/>
        <rFont val="Calibri"/>
        <family val="2"/>
        <charset val="238"/>
        <scheme val="minor"/>
      </rPr>
      <t>. Wziernik nosowy w kształcie klasycznego wziernika typu Hartmann z szpatułką i wziernikiem usznym pojedynczo pakowany w pakiety foliowo-papierowe. Umożliwia bardziej komfortowe diagnozowanie pacjenta, zarówno w warunkach ambulatoryjnych. Zestaw wzierników jednorazowego użytku umożliwia precyzyjne badanie jamy nosowej, jamy ustnej i ucha. Zestaw ma być pakowany sterylnie. Wziernik nosowy ma mieć klasycznie wyprofilowaną rękojeść – wedle kształtu wziernika typu Hartmana. Materiał w części aplikacyjnej ma być gładki, w części rękojeści karbowany, aby trzymanie narzędzia było pewne i stabilne. Wziernik uszny ma być matowo czarny w jego wewnętrznej powierzchni nie ma refleksów i odbić światła podczas badania. Szpatułka w zestawie zbudowana z białego, sprężystego plastiku wysokiej jakości. Anatomicznie wyprofilowana. Biały kolor szpatułki ma nie wpływać na postrzeganie barw zwłaszcza zewnętrznym źródłem światła. Narzędzie w części aplikacyjnej ma być gładkie, więc nie ma powodować odruchu wymiotnego u pacjenta. Produkt dostępny w 2 wymiarach wziernika usznego : Max 4mm i Medium 2mm.</t>
    </r>
  </si>
  <si>
    <r>
      <rPr>
        <b/>
        <sz val="11"/>
        <color theme="1"/>
        <rFont val="Calibri"/>
        <family val="2"/>
        <charset val="238"/>
        <scheme val="minor"/>
      </rPr>
      <t>Niejałowy opatrunek pod nos</t>
    </r>
    <r>
      <rPr>
        <sz val="11"/>
        <color theme="1"/>
        <rFont val="Calibri"/>
        <family val="2"/>
        <charset val="238"/>
        <scheme val="minor"/>
      </rPr>
      <t xml:space="preserve"> do pochłaniania płynów po zabiegach laryngologicznych.
Od wewnątrz wykonany z włókniny kompresowej, rozmiar 5 cm x 2,5 cm
Od zewnątrz zabezpieczony opaską dzianą przechodzącą w troki, które związanie z tyłu głowy mocują opatrunek pod nosem. Opakowanie x 50 sztuk.
</t>
    </r>
    <r>
      <rPr>
        <b/>
        <sz val="11"/>
        <color rgb="FF000000"/>
        <rFont val="Calibri"/>
        <family val="2"/>
        <charset val="238"/>
        <scheme val="minor"/>
      </rPr>
      <t xml:space="preserve">
</t>
    </r>
  </si>
  <si>
    <t>Przylepiec chirurgiczny, hypoalergiczny, z rozciągliwej włókniny, łatwy do dzielenia poprzecznego bez użycia nożyczek, wodoodporny, nieklejący do rękawiczek, bez papieru zabezpieczającego, niepozostawiający resztek kleju na skórze. Rozmiar 10,1 cm x 9,1 m.</t>
  </si>
  <si>
    <r>
      <rPr>
        <b/>
        <sz val="11"/>
        <color rgb="FF000000"/>
        <rFont val="Calibri"/>
        <family val="2"/>
        <charset val="238"/>
      </rPr>
      <t>Sterylny opatrunek uszny</t>
    </r>
    <r>
      <rPr>
        <sz val="11"/>
        <color theme="1"/>
        <rFont val="Calibri"/>
        <family val="2"/>
        <charset val="238"/>
        <scheme val="minor"/>
      </rPr>
      <t xml:space="preserve"> pooperacyjny, jednostronny, z kompresem, pakowany pojedynczo, z bawełnianą elastyczną opaską. Rozmiar średni.</t>
    </r>
  </si>
  <si>
    <r>
      <rPr>
        <b/>
        <sz val="11"/>
        <color rgb="FF000000"/>
        <rFont val="Calibri"/>
        <family val="2"/>
        <charset val="238"/>
      </rPr>
      <t>Sterylny opatrunek uszny</t>
    </r>
    <r>
      <rPr>
        <sz val="11"/>
        <color theme="1"/>
        <rFont val="Calibri"/>
        <family val="2"/>
        <charset val="238"/>
        <scheme val="minor"/>
      </rPr>
      <t xml:space="preserve"> pooperacyjny, jednostronny, z kompresem, pakowany pojedynczo, z bawełnianą elastyczną opaską. Rozmiar duży.</t>
    </r>
  </si>
  <si>
    <r>
      <rPr>
        <b/>
        <sz val="11"/>
        <color rgb="FF000000"/>
        <rFont val="Calibri"/>
        <family val="2"/>
        <charset val="238"/>
      </rPr>
      <t>Sterylny tampon do ucha</t>
    </r>
    <r>
      <rPr>
        <sz val="11"/>
        <color theme="1"/>
        <rFont val="Calibri"/>
        <family val="2"/>
        <charset val="238"/>
        <scheme val="minor"/>
      </rPr>
      <t xml:space="preserve"> wykonany z PVA, rozprężalny, rozmiar 12x24mm, bez okienka. Do tamponady po tympanoplastyce.</t>
    </r>
  </si>
  <si>
    <r>
      <rPr>
        <b/>
        <sz val="11"/>
        <color rgb="FF000000"/>
        <rFont val="Calibri"/>
        <family val="2"/>
        <charset val="238"/>
        <scheme val="minor"/>
      </rPr>
      <t>Rozpuszczalny opatrunek z chitosanu</t>
    </r>
    <r>
      <rPr>
        <sz val="11"/>
        <color rgb="FF000000"/>
        <rFont val="Calibri"/>
        <family val="2"/>
        <charset val="238"/>
        <scheme val="minor"/>
      </rPr>
      <t xml:space="preserve"> do chirurgii nosa/zatok. Zapobiega zrostom, blokuje krwawienie po zabiegach i urazach, wchłania krew. Wymiary 8 cm x 1,8 cm. Czas rozpuszczania  5-10 dni. Opakowanie x 8 sztuk.</t>
    </r>
  </si>
  <si>
    <r>
      <rPr>
        <b/>
        <sz val="11"/>
        <color rgb="FF000000"/>
        <rFont val="Calibri"/>
        <family val="2"/>
        <charset val="238"/>
      </rPr>
      <t>Przeciwdrobnoustrojowy opatrunek</t>
    </r>
    <r>
      <rPr>
        <sz val="11"/>
        <color theme="1"/>
        <rFont val="Calibri"/>
        <family val="2"/>
        <charset val="238"/>
        <scheme val="minor"/>
      </rPr>
      <t xml:space="preserve"> wykonany z gazy zawierający poliheksametylenobiguanid, do sterylizacji miejsc drenażu. Możliwość stosowania jako opatrunek do ran po nacięciach operacyjnych, ran szarpanych, otarć, oparzeń, miejsc pobrania przeszczepu, ran dostępowych cewników, portów dożylnych i wkłuć centralnych. Rozmiar 10,2 cm x 10,2 cm. Opakowanie x 50 szt.</t>
    </r>
  </si>
  <si>
    <r>
      <rPr>
        <b/>
        <sz val="11"/>
        <color rgb="FF000000"/>
        <rFont val="Calibri"/>
        <family val="2"/>
        <charset val="238"/>
      </rPr>
      <t>Opatrunek oczny</t>
    </r>
    <r>
      <rPr>
        <sz val="11"/>
        <color theme="1"/>
        <rFont val="Calibri"/>
        <family val="2"/>
        <charset val="238"/>
        <scheme val="minor"/>
      </rPr>
      <t xml:space="preserve"> - komora na oko rozmiar duży. Kompres o anatomicznym kształcie, do zakrycia oka po operacji i urazach, o wysokiej zdolności absorpcji, poduszeczka chłonna wypełniona puszystą poduszeczką z 60% polipropylenu i 40% bawełny. Opakowanie x 50 sztuk</t>
    </r>
  </si>
  <si>
    <r>
      <rPr>
        <b/>
        <sz val="11"/>
        <color rgb="FF000000"/>
        <rFont val="Calibri"/>
        <family val="2"/>
        <charset val="238"/>
      </rPr>
      <t>Opatrunek włókninowy z hydrożelem</t>
    </r>
    <r>
      <rPr>
        <sz val="11"/>
        <color theme="1"/>
        <rFont val="Calibri"/>
        <family val="2"/>
        <charset val="238"/>
        <scheme val="minor"/>
      </rPr>
      <t>. Łatwo dopasowuje się do kształtów nawet głębokich ran, pomagając w procesie gojenia rany od łożyska. Opatrunek wspomaga naturalne oczyszczenie rany w wyniku autolizy poprzez delikatne ponowne nawilżenie tkanki martwiczej. Zapewnia wilgotne środowisko ran. Wskazany do stosowania na rany otwarte, takie jak: odleżyny, wtórnie gojące się rany pooperacyjne, rany nowotworowe, rany przewlekłe, płytkie rany, otarcia, oparzenia skóry i oparzenia popromienne. Opatrunek może pozostawać na ranie do 3 dni. Rozmiar 10cmx10cm. Opakowanie x 10 sztuk</t>
    </r>
  </si>
  <si>
    <r>
      <rPr>
        <b/>
        <sz val="11"/>
        <color rgb="FF000000"/>
        <rFont val="Calibri"/>
        <family val="2"/>
        <charset val="238"/>
        <scheme val="minor"/>
      </rPr>
      <t>Kanister</t>
    </r>
    <r>
      <rPr>
        <sz val="11"/>
        <color rgb="FF000000"/>
        <rFont val="Calibri"/>
        <family val="2"/>
        <charset val="238"/>
        <scheme val="minor"/>
      </rPr>
      <t xml:space="preserve"> posiadający integralny i bezserwisowy o-ring minimalizujący ryzyko wycieków z kanistra, filtr przeciwpyłkowy, wysokowydajny węglowy filtr antyzapachowy, oleofobową membranę chroniącą filtr węglowy przed ​zanieczyszczeniami, stanowiący barierę bakteryjną, czujnik NFC, dren kanistra zakończony bezpiecznym złączem Quik-Click.  Pojemność 300ml.  Zamawiający wymaga, aby zaoferowane materiały: były w pełni kompatybilne z urządzeniem Renasys Edge, nie  spowodują usterek w działaniu urządzenia i nie będą powodem jego uszkodzenia, będą zgodne z instrukcją używania urządzenia.</t>
    </r>
  </si>
  <si>
    <r>
      <rPr>
        <b/>
        <sz val="11"/>
        <color rgb="FF000000"/>
        <rFont val="Calibri"/>
        <family val="2"/>
        <charset val="238"/>
        <scheme val="minor"/>
      </rPr>
      <t>Kanister</t>
    </r>
    <r>
      <rPr>
        <sz val="11"/>
        <color rgb="FF000000"/>
        <rFont val="Calibri"/>
        <family val="2"/>
        <charset val="238"/>
        <scheme val="minor"/>
      </rPr>
      <t xml:space="preserve"> posiadający integralny i bezserwisowy o-ring minimalizujący ryzyko wycieków z kanistra, filtr przeciwpyłkowy, wysokowydajny węglowy filtr antyzapachowy, oleofobową membranę chroniącą filtr węglowy przed ​zanieczyszczeniami, stanowiący barierę bakteryjną, czujnik NFC, dren kanistra zakończony bezpiecznym złączem Quik-Click. Pojemność 800ml. Zamawiający wymaga, aby zaoferowane materiały: były w pełni kompatybilne z urządzeniem Renasys Edge, nie  spowodują usterek w działaniu urządzenia i nie będą powodem jego uszkodzenia, będą zgodne z instrukcją używania urządzenia.</t>
    </r>
  </si>
  <si>
    <r>
      <t xml:space="preserve">Zestaw do operacji tarczycy – laryngologiczny. </t>
    </r>
    <r>
      <rPr>
        <sz val="11"/>
        <color theme="1"/>
        <rFont val="Calibri"/>
        <family val="2"/>
        <charset val="238"/>
        <scheme val="minor"/>
      </rPr>
      <t>Skład zestawu: serweta o wym. 180 cm x 150 cm z przylepcem na dłuższym boku umożliwiającym repozycjonowanie – 2 szt.; serweta z wycięciem U kształtnym na dłuższym boku (63 cm x 7 cm) o wymiarach 240 cm x 150 cm; serweta z przylepcem umożliwiającym repozycjonowanie o wym. 150 cm x 90 cm; serweta z przylepcem umożliwiającym repozycjonowanie o wymiarach 240 cm x 180 cm; pokrowiec na stolik Mayo o wym. 145 cm x 80 cm; serwetki chłonne do osuszania rąk min. 20 cm x 40 cm – 4 szt; taśma lepna na włókninie o rozm. min. 9 cm x 50 cm – 2 szt.; kieszeń dwudzielna o wym. 30 x 30 cm – 2 szt.; licznik magnetyczny igieł duży; organizer przewodów o rozmiarach 2 cm x 25 cm; skalpel chirurgiczny bezpieczny nr 10; serwety gazowe z nitką RTG 17 nitkowe 4 warstwowe 30 cm x 30 cm – 2 szt., jałowy opatrunek na włókninie z wkładem chłonnym z opatrunkiem o wymiarach 8 cm x 15 cm; kieszeń do liczenia materiału opatrunkowego pięciokomorowa, foliowa, przeźroczysta; pojemnik plastikowy 250 ml, miska – 2 szt.; narzędzie do mycia pola operacyjnego z zamkiem, plastikowe 2 szt.; tupfery gazowe 17 nitkowe 50 cm x 50 cm – 6 szt.; czyścik do narzędzi, gąbka do czyszczenia elektrod 5cmx5cm; dren Redona z kontrastem RTG, perforacja na długości CH 8 x 70 cm z trokarem dwustronnie ściętym; butelka Redona do wysokociśnieniowego drenażu ran pooperacyjnych 150-200 ml z drenem łączącym; kompres włókninowy 40 gram. 4 warstwowy z nacięciem „O” o wymiarach 7,5 cm x 7,5 cm – 2 szt.; kompresy gazowe 17 nitkowe 12 warstwowe o wymiarach 10 cm x 10 cm z nitką RTG – 20 szt.; kompresy gazowe 17 nitkowe 12 warstwowe o wymiarach 7,5 cm x 7,5 cm z nitką RTG- -20 szt.; tupfery gazowe 17 nitkowe 9,5 cm x 9,5 cm z nitką RTG – 30 szt.; serweta o wymiarach 180 cm x 150 cm stanowiąca owinięcie zestawu – 2 szt. Wszystkie składowe ułożone w kolejności umożliwiającej sprawną aplikację, zestaw powinien być wyposażony w 4 samoprzylepne etykiety typ TAG.</t>
    </r>
  </si>
  <si>
    <r>
      <t xml:space="preserve">Zestaw do operacji kręgosłupa. </t>
    </r>
    <r>
      <rPr>
        <sz val="11"/>
        <color theme="1"/>
        <rFont val="Calibri"/>
        <family val="2"/>
        <charset val="238"/>
        <scheme val="minor"/>
      </rPr>
      <t>Skład zestawu: serweta o wymiarach 320 cm x 180 cm z otworem 35 cm x 32 cm z folią chirurgiczną i workiem na płyny wokół niego i z zintegrowanymi nogawicami; serweta z przylepcem 60 cm na dłuższym boku, umożliwiającym repozycjonowanie o wymiarach 240 cm x 150 cm – 2 szt.; serweta z przylepcem 90 cm umożliwiającym repozycjonowanie o wymiarach 90 cm x 75 cm – 2 szt.; serweta na stół instrumentarium o wymiarach 190 cm x 150 cm i warstwą chłonną o szerokości 66 cm; pokrowiec na stolik Mayo min. 145 cm x 80 cm, powierzchnia chłonna min. 85 cm x 76 cm wzmocniony, składany teleskopowo do środka, chłonność warstwy włókninowej 500%; organizer przewodów o rozmiarach 2 cm x 25 cm; skalpel chirurgiczny bezpieczny nr 11; kleszczyki metalowe 12,5 cm Halsted Mosquito, zagięte, oznaczone kolorem - 2 szt.; kleszczyki metalowe do igły 15 cm Mayo Hegar, proste, oznaczone kolorem; pęseta metalowa 15 cm Gillies, oznaczona kolorem; nożyczki metalowe 15 cm Mayo Stille, zagięte tępo-tępe, oznaczone kolorem; pojemnik plastikowy 250 ml, miska; narzędzie do mycia pola operacyjnego, plastikowe; tupfery gazowe 17 nitkowe 40 cm x 40 cm – 3 szt.; kompresy gazowe 17 nitkowe 12 warstwowe o wymiarach 10 cm x 10 cm z nitką RTG – 20 szt.; dren łączący do ssaka(ś. wew. 6 mm) o długości 300 cm PCV, końcówka żeńska; końcówka do odsysania Yankauer CH 24 cm, zagięta; osłona przewodów Camera Cover 15 cm x 250 cm; osłona PE na sprzęt okrągła z gumką 112 cm x 56 cm, transparentna; Wszystkie składowe ułożone w kolejności umożliwiającej sprawną aplikację, zestaw powinien być wyposażony w 4 samoprzylepne etykiety typ TAG.</t>
    </r>
  </si>
  <si>
    <r>
      <t xml:space="preserve">Opaska opatrunkowa jałowa </t>
    </r>
    <r>
      <rPr>
        <sz val="11"/>
        <color theme="1"/>
        <rFont val="Calibri"/>
        <family val="2"/>
        <charset val="238"/>
        <scheme val="minor"/>
      </rPr>
      <t>dziana podtrzymująca wiskozowa vel poliestrowa 15 cm x 4 m</t>
    </r>
  </si>
  <si>
    <r>
      <t>Bandaż elastyczny jałowy</t>
    </r>
    <r>
      <rPr>
        <sz val="11"/>
        <color theme="1"/>
        <rFont val="Calibri"/>
        <family val="2"/>
        <charset val="238"/>
        <scheme val="minor"/>
      </rPr>
      <t>, tkany z 1 zapinką o</t>
    </r>
    <r>
      <rPr>
        <b/>
        <sz val="11"/>
        <color rgb="FF000000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  <scheme val="minor"/>
      </rPr>
      <t>składzie :przędza bawełniana - 62,2% jedwab poliamidowy - 30,8% przędza elastomerowa - 4% i rozciągliwości 120%, a po praniu 150%</t>
    </r>
    <r>
      <rPr>
        <b/>
        <sz val="11"/>
        <color rgb="FF000000"/>
        <rFont val="Calibri"/>
        <family val="2"/>
        <charset val="238"/>
      </rPr>
      <t xml:space="preserve">. Rozmiar </t>
    </r>
    <r>
      <rPr>
        <sz val="11"/>
        <color rgb="FF000000"/>
        <rFont val="Calibri"/>
        <family val="2"/>
        <charset val="238"/>
      </rPr>
      <t>15 cm x 4 m</t>
    </r>
    <r>
      <rPr>
        <b/>
        <sz val="11"/>
        <color rgb="FF000000"/>
        <rFont val="Calibri"/>
        <family val="2"/>
        <charset val="238"/>
      </rPr>
      <t xml:space="preserve">
</t>
    </r>
  </si>
  <si>
    <r>
      <rPr>
        <b/>
        <sz val="11"/>
        <color rgb="FF000000"/>
        <rFont val="Calibri"/>
        <family val="2"/>
        <charset val="238"/>
      </rPr>
      <t>Podkład chłonny</t>
    </r>
    <r>
      <rPr>
        <sz val="11"/>
        <color theme="1"/>
        <rFont val="Calibri"/>
        <family val="2"/>
        <charset val="238"/>
        <scheme val="minor"/>
      </rPr>
      <t xml:space="preserve"> min. 4. warstwowy, jednorazowy, przeciwodleżynowy, zamykający w rdzeniu chłonnym ponad 95% MRSA w badaniach niezależnych, paroprzepuszczalny, przeznaczony do absorpcji płynów ustrojowych, pochłaniający zapach. Warstwa zewnętrzna z włókniny zintegrowana. Wysokochłonna absorpcyjna warstwa środkowa z wkładem żelowym zawierającym SAP, pozostająca sucha na powierzchni po zaabsorbowaniu płynów. Średnia chłonność min. 300 ml. Rozmiar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rgb="FF000000"/>
        <rFont val="Calibri"/>
        <family val="2"/>
        <charset val="238"/>
      </rPr>
      <t>25 x 40</t>
    </r>
    <r>
      <rPr>
        <b/>
        <sz val="11"/>
        <color rgb="FF000000"/>
        <rFont val="Calibri"/>
        <family val="2"/>
        <charset val="238"/>
      </rPr>
      <t xml:space="preserve"> </t>
    </r>
    <r>
      <rPr>
        <sz val="11"/>
        <color rgb="FF000000"/>
        <rFont val="Calibri"/>
        <family val="2"/>
        <charset val="238"/>
      </rPr>
      <t>cm</t>
    </r>
    <r>
      <rPr>
        <sz val="11"/>
        <color theme="1"/>
        <rFont val="Calibri"/>
        <family val="2"/>
        <charset val="238"/>
        <scheme val="minor"/>
      </rPr>
      <t xml:space="preserve"> +/-2 cm, rozmiar części chłonnej 18 x 35 cm +/-3 cm z marginesami uszczelniającymi z laminatu z każdej strony części chłonnej. Warstwa spodnia pełnobarierowa, wykonana z paroprzepuszczalnego polietylenu oraz włókniny.</t>
    </r>
  </si>
  <si>
    <r>
      <rPr>
        <b/>
        <sz val="11"/>
        <color rgb="FF000000"/>
        <rFont val="Calibri"/>
        <family val="2"/>
        <charset val="238"/>
      </rPr>
      <t>Podkład chłonny</t>
    </r>
    <r>
      <rPr>
        <sz val="11"/>
        <color theme="1"/>
        <rFont val="Calibri"/>
        <family val="2"/>
        <charset val="238"/>
        <scheme val="minor"/>
      </rPr>
      <t xml:space="preserve"> min. 4. warstwowy, jednorazowy, przeciwodleżynowy, zamykający w rdzeniu chłonnym ponad 95% MRSA w badaniach niezależnych, paroprzepuszczalny, przeznaczony do absorpcji płynów ustrojowych, pochłaniający zapach, zdolny do wielokrotnego pochłaniania płynów. Warstwa zewnętrzna z włókniny zintegrowana. Wysokochłonna absorpcyjna warstwa środkowa z wkładem żelowym zawierającym SAP, pozostająca sucha na powierzchni po zaabsorbowaniu płynów. Średnia chłonność min. 1900 ml. </t>
    </r>
    <r>
      <rPr>
        <sz val="11"/>
        <color rgb="FF000000"/>
        <rFont val="Calibri"/>
        <family val="2"/>
        <charset val="238"/>
      </rPr>
      <t>Rozmiar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rgb="FF000000"/>
        <rFont val="Calibri"/>
        <family val="2"/>
        <charset val="238"/>
      </rPr>
      <t>60 x 90 cm</t>
    </r>
    <r>
      <rPr>
        <b/>
        <sz val="11"/>
        <color rgb="FF000000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  <scheme val="minor"/>
      </rPr>
      <t>+/-2 cm, rozmiar części chłonnej 50 x 81 cm +/-3 cm z marginesami uszczelniającymi z laminatu z każdej strony części chłonnej. Warstwa spodnia pełnobarierowa, wykonana z paroprzepuszczalnego polietylenu oraz włókniny.</t>
    </r>
  </si>
  <si>
    <t xml:space="preserve"> okrągły 5 cm +/- 10% /5szt w opakowaniu</t>
  </si>
  <si>
    <t xml:space="preserve"> okrągły 6,5 cm +/- 10 %/5szt w opakowaniu</t>
  </si>
  <si>
    <r>
      <rPr>
        <b/>
        <sz val="11"/>
        <color rgb="FF000000"/>
        <rFont val="Calibri"/>
        <family val="2"/>
        <charset val="238"/>
        <scheme val="minor"/>
      </rPr>
      <t>Opatrunek z mikroporowej pianki</t>
    </r>
    <r>
      <rPr>
        <sz val="11"/>
        <color rgb="FF000000"/>
        <rFont val="Calibri"/>
        <family val="2"/>
        <charset val="238"/>
        <scheme val="minor"/>
      </rPr>
      <t xml:space="preserve"> z polialkoholu winylowego; możliwość użycia przy przeszczepach,, wspomaga przyjecie przeszczepu; wyższa wytrzymałość na rozciąganie ułatwia zdejmowanie i podważanie 10x15x1. Opakowanie zawiera 10 sztuk opatrunku.</t>
    </r>
  </si>
  <si>
    <r>
      <rPr>
        <b/>
        <sz val="11"/>
        <color rgb="FF000000"/>
        <rFont val="Calibri"/>
        <family val="2"/>
        <charset val="238"/>
        <scheme val="minor"/>
      </rPr>
      <t>Opatrunek z mikroporowej pianki</t>
    </r>
    <r>
      <rPr>
        <sz val="11"/>
        <color rgb="FF000000"/>
        <rFont val="Calibri"/>
        <family val="2"/>
        <charset val="238"/>
        <scheme val="minor"/>
      </rPr>
      <t xml:space="preserve"> z polialkoholu winylowego; możliwość użycia przy przeszczepach,, wspomaga przyjecie przeszczepu; wyższa wytrzymałość na rozciąganie ułatwia zdejmowanie i podważanie 10x7,5x1cm. Opakowanie zawiera 10 sztuk opatrunku.</t>
    </r>
  </si>
  <si>
    <r>
      <rPr>
        <b/>
        <sz val="11"/>
        <color rgb="FF000000"/>
        <rFont val="Calibri"/>
        <family val="2"/>
        <charset val="238"/>
      </rPr>
      <t>Folia operacyjna, antybakteryjna</t>
    </r>
    <r>
      <rPr>
        <sz val="11"/>
        <color theme="1"/>
        <rFont val="Calibri"/>
        <family val="2"/>
        <charset val="238"/>
        <scheme val="minor"/>
      </rPr>
      <t xml:space="preserve"> z 2% roztworem jodyny, sterylna, samoprzylepna. Folia bakterio- i wodoodporna, przepuszcza gazy i parę wodną. Euroderm Incise Iodine zapewnia uwalnianie cząstek jodyny przez 7 godzin. Właściwości oraz zalety:
przyleganie do brzegów rany, uniknięcie migracji bakterii po skórze w głąb rany, odporna na bakterie oraz płyny, nieodblaskowa powierzchnia zapewnia idealną widoczność miejsca nacięcia, idealna w przypadku konieczności zmiany pozycji podczas operacji (proteza biodra). Rozmiar 44 x 55 cm</t>
    </r>
  </si>
  <si>
    <r>
      <rPr>
        <b/>
        <sz val="11"/>
        <color rgb="FF000000"/>
        <rFont val="Calibri"/>
        <family val="2"/>
        <charset val="238"/>
      </rPr>
      <t>Folia operacyjna, antybakteryjna</t>
    </r>
    <r>
      <rPr>
        <sz val="11"/>
        <color theme="1"/>
        <rFont val="Calibri"/>
        <family val="2"/>
        <charset val="238"/>
        <scheme val="minor"/>
      </rPr>
      <t xml:space="preserve"> z 2% roztworem jodyny, sterylna, samoprzylepna. Folia bakterio- i wodoodporna, przepuszcza gazy i parę wodną. Euroderm Incise Iodine zapewnia uwalnianie cząstek jodyny przez 7 godzin. Właściwości oraz zalety:
przyleganie do brzegów rany, uniknięcie migracji bakterii po skórze w głąb rany, odporna na bakterie oraz płyny, nieodblaskowa powierzchnia zapewnia idealną widoczność miejsca nacięcia, idealna w przypadku konieczności zmiany pozycji podczas operacji (proteza biodra). Rozmiar 50 x 90 cm</t>
    </r>
  </si>
  <si>
    <t>Pakiet 1</t>
  </si>
  <si>
    <t>Załącznik nr 2 do SWZ / Załącznik nr 1 do umowy</t>
  </si>
  <si>
    <t>Pakiet 2 - Szczepionka - Leczenie nieinwazyjnego raka nabłonkowego pęcherza moczowego</t>
  </si>
  <si>
    <t>Pakiet 3 - Pojemniki z farmaldehydem</t>
  </si>
  <si>
    <t>Pakiet  4</t>
  </si>
  <si>
    <t>Pakiet 5</t>
  </si>
  <si>
    <t>Pakiet  6</t>
  </si>
  <si>
    <t>Pakiet 7</t>
  </si>
  <si>
    <t>Pakiet  8</t>
  </si>
  <si>
    <t>Pakiet 9</t>
  </si>
  <si>
    <t>Pakiet 10</t>
  </si>
  <si>
    <t>Pakiet 11</t>
  </si>
  <si>
    <t>Pakiet 12</t>
  </si>
  <si>
    <t>Pakiet 13</t>
  </si>
  <si>
    <t>Pakiet 14</t>
  </si>
  <si>
    <t>Pakiet 15</t>
  </si>
  <si>
    <t>Pakiet 16</t>
  </si>
  <si>
    <t>Pakiet 17</t>
  </si>
  <si>
    <t>Pakiet 18</t>
  </si>
  <si>
    <t>Pakiet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</si>
</sst>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1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Helv"/>
      <charset val="204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</font>
    <font>
      <sz val="10"/>
      <color rgb="FF000000"/>
      <name val="Arial1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4" fillId="0" borderId="0" applyNumberFormat="0" applyBorder="0" applyProtection="0"/>
    <xf numFmtId="0" fontId="5" fillId="0" borderId="0" applyNumberFormat="0" applyBorder="0" applyProtection="0"/>
  </cellStyleXfs>
  <cellXfs count="8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0" fontId="6" fillId="0" borderId="3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6" fillId="2" borderId="3" xfId="2" applyNumberFormat="1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0" xfId="0" applyFont="1"/>
    <xf numFmtId="0" fontId="1" fillId="0" borderId="3" xfId="0" applyFont="1" applyBorder="1" applyAlignment="1">
      <alignment horizontal="center" vertical="center"/>
    </xf>
    <xf numFmtId="9" fontId="6" fillId="0" borderId="3" xfId="2" applyNumberFormat="1" applyFont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top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11" fillId="0" borderId="5" xfId="0" applyFont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0" fillId="6" borderId="5" xfId="2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6" fillId="0" borderId="1" xfId="2" applyNumberFormat="1" applyFont="1" applyBorder="1" applyAlignment="1">
      <alignment horizontal="center" vertical="center" wrapText="1"/>
    </xf>
    <xf numFmtId="10" fontId="6" fillId="0" borderId="1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164" fontId="6" fillId="2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8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6" fillId="0" borderId="12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0" fillId="2" borderId="3" xfId="0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8" fillId="4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wrapText="1"/>
    </xf>
    <xf numFmtId="0" fontId="1" fillId="2" borderId="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</cellXfs>
  <cellStyles count="5">
    <cellStyle name="Normalny" xfId="0" builtinId="0"/>
    <cellStyle name="Normalny 12" xfId="3" xr:uid="{7C98CBFA-1309-4F3B-B644-176D4E64ECDE}"/>
    <cellStyle name="Normalny 2" xfId="2" xr:uid="{0F595BEA-D6FB-4523-9966-7A478EFA38EE}"/>
    <cellStyle name="Normalny 4" xfId="4" xr:uid="{884E6B83-D306-4829-B9E6-E04DF7EFE6E0}"/>
    <cellStyle name="Styl 1" xfId="1" xr:uid="{F1DDEEAD-4FAA-4215-BBA1-2DFD224D55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97483-03DF-40CF-BCCC-D7CEFA9839B7}">
  <sheetPr>
    <tabColor theme="2"/>
    <pageSetUpPr fitToPage="1"/>
  </sheetPr>
  <dimension ref="A1:K19"/>
  <sheetViews>
    <sheetView topLeftCell="A7" zoomScale="95" zoomScaleNormal="95" workbookViewId="0">
      <selection activeCell="A16" sqref="A16:XFD16"/>
    </sheetView>
  </sheetViews>
  <sheetFormatPr defaultRowHeight="15"/>
  <cols>
    <col min="1" max="1" width="5.570312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4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126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98.25" customHeight="1">
      <c r="A6" s="4" t="s">
        <v>18</v>
      </c>
      <c r="B6" s="23" t="s">
        <v>22</v>
      </c>
      <c r="C6" s="24" t="s">
        <v>15</v>
      </c>
      <c r="D6" s="24">
        <v>10</v>
      </c>
      <c r="E6" s="1"/>
      <c r="F6" s="1"/>
      <c r="G6" s="6">
        <f>ROUND(D6*F6,2)</f>
        <v>0</v>
      </c>
      <c r="H6" s="16">
        <v>0.08</v>
      </c>
      <c r="I6" s="6">
        <f>ROUND(F6*1.08,2)</f>
        <v>0</v>
      </c>
      <c r="J6" s="8">
        <f>ROUND(D6*I6,2)</f>
        <v>0</v>
      </c>
      <c r="K6" s="2"/>
    </row>
    <row r="7" spans="1:11" ht="109.5" customHeight="1">
      <c r="A7" s="4" t="s">
        <v>19</v>
      </c>
      <c r="B7" s="23" t="s">
        <v>23</v>
      </c>
      <c r="C7" s="24" t="s">
        <v>15</v>
      </c>
      <c r="D7" s="24">
        <v>5</v>
      </c>
      <c r="E7" s="1"/>
      <c r="F7" s="1"/>
      <c r="G7" s="6">
        <f t="shared" ref="G7:G8" si="0">ROUND(D7*F7,2)</f>
        <v>0</v>
      </c>
      <c r="H7" s="16">
        <v>0.08</v>
      </c>
      <c r="I7" s="6">
        <f t="shared" ref="I7:I8" si="1">ROUND(F7*1.08,2)</f>
        <v>0</v>
      </c>
      <c r="J7" s="8">
        <f t="shared" ref="J7:J8" si="2">ROUND(D7*I7,2)</f>
        <v>0</v>
      </c>
      <c r="K7" s="2"/>
    </row>
    <row r="8" spans="1:11" ht="166.5" customHeight="1">
      <c r="A8" s="4" t="s">
        <v>20</v>
      </c>
      <c r="B8" s="25" t="s">
        <v>24</v>
      </c>
      <c r="C8" s="24" t="s">
        <v>15</v>
      </c>
      <c r="D8" s="24">
        <v>1</v>
      </c>
      <c r="E8" s="1"/>
      <c r="F8" s="1"/>
      <c r="G8" s="6">
        <f t="shared" si="0"/>
        <v>0</v>
      </c>
      <c r="H8" s="16">
        <v>0.08</v>
      </c>
      <c r="I8" s="6">
        <f t="shared" si="1"/>
        <v>0</v>
      </c>
      <c r="J8" s="8">
        <f t="shared" si="2"/>
        <v>0</v>
      </c>
      <c r="K8" s="2"/>
    </row>
    <row r="9" spans="1:11" ht="19.149999999999999" customHeight="1">
      <c r="A9" s="77" t="s">
        <v>17</v>
      </c>
      <c r="B9" s="77"/>
      <c r="C9" s="77"/>
      <c r="D9" s="77"/>
      <c r="E9" s="77"/>
      <c r="F9" s="77"/>
      <c r="G9" s="17">
        <f>SUM(G6:G8)</f>
        <v>0</v>
      </c>
      <c r="H9" s="18" t="s">
        <v>11</v>
      </c>
      <c r="I9" s="19" t="s">
        <v>11</v>
      </c>
      <c r="J9" s="17">
        <f>SUM(J6:J8)</f>
        <v>0</v>
      </c>
      <c r="K9" s="19" t="s">
        <v>11</v>
      </c>
    </row>
    <row r="11" spans="1:11" ht="15" customHeight="1">
      <c r="A11" s="78" t="s">
        <v>13</v>
      </c>
      <c r="B11" s="78"/>
      <c r="C11" s="78"/>
      <c r="D11" s="78"/>
      <c r="E11" s="78"/>
    </row>
    <row r="12" spans="1:11">
      <c r="A12" s="72" t="s">
        <v>16</v>
      </c>
      <c r="B12" s="72"/>
      <c r="C12" s="72"/>
      <c r="D12" s="72"/>
      <c r="E12" s="72"/>
    </row>
    <row r="13" spans="1:11">
      <c r="A13" s="72" t="s">
        <v>14</v>
      </c>
      <c r="B13" s="72"/>
      <c r="C13" s="72"/>
      <c r="D13" s="72"/>
      <c r="E13" s="72"/>
    </row>
    <row r="16" spans="1:11">
      <c r="A16" s="73"/>
      <c r="B16" s="73"/>
      <c r="C16" s="73"/>
      <c r="G16" s="73"/>
      <c r="H16" s="73"/>
      <c r="I16" s="73"/>
      <c r="J16" s="73"/>
      <c r="K16" s="73"/>
    </row>
    <row r="19" spans="2:2">
      <c r="B19" s="13"/>
    </row>
  </sheetData>
  <sortState xmlns:xlrd2="http://schemas.microsoft.com/office/spreadsheetml/2017/richdata2" ref="A6:K8">
    <sortCondition ref="A6"/>
  </sortState>
  <mergeCells count="9">
    <mergeCell ref="A16:C16"/>
    <mergeCell ref="G16:K16"/>
    <mergeCell ref="H1:K1"/>
    <mergeCell ref="A2:K2"/>
    <mergeCell ref="A3:K3"/>
    <mergeCell ref="A11:E11"/>
    <mergeCell ref="A12:E12"/>
    <mergeCell ref="A13:E13"/>
    <mergeCell ref="A9:F9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9BB0E-CEA1-45FC-BDEE-5932D24BA12D}">
  <sheetPr>
    <pageSetUpPr fitToPage="1"/>
  </sheetPr>
  <dimension ref="A1:K17"/>
  <sheetViews>
    <sheetView topLeftCell="A10" workbookViewId="0">
      <selection activeCell="A17" sqref="A17:XFD17"/>
    </sheetView>
  </sheetViews>
  <sheetFormatPr defaultRowHeight="15"/>
  <cols>
    <col min="1" max="1" width="5.85546875" customWidth="1"/>
    <col min="2" max="2" width="48.85546875" customWidth="1"/>
    <col min="5" max="5" width="32.710937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30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128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>
        <v>6</v>
      </c>
      <c r="G5" s="22">
        <v>7</v>
      </c>
      <c r="H5" s="22">
        <v>8</v>
      </c>
      <c r="I5" s="22">
        <v>9</v>
      </c>
      <c r="J5" s="22">
        <v>10</v>
      </c>
      <c r="K5" s="22">
        <v>11</v>
      </c>
    </row>
    <row r="6" spans="1:11" ht="409.5" customHeight="1">
      <c r="A6" s="4" t="s">
        <v>18</v>
      </c>
      <c r="B6" s="28" t="s">
        <v>114</v>
      </c>
      <c r="C6" s="4" t="s">
        <v>87</v>
      </c>
      <c r="D6" s="38">
        <v>100</v>
      </c>
      <c r="E6" s="10"/>
      <c r="F6" s="1"/>
      <c r="G6" s="6">
        <f>ROUND(D6*F6,2)</f>
        <v>0</v>
      </c>
      <c r="H6" s="7">
        <v>0.08</v>
      </c>
      <c r="I6" s="6">
        <f>ROUND(F6*1.08,2)</f>
        <v>0</v>
      </c>
      <c r="J6" s="8">
        <f>ROUND(D6*I6,2)</f>
        <v>0</v>
      </c>
      <c r="K6" s="15"/>
    </row>
    <row r="7" spans="1:11" ht="409.5" customHeight="1">
      <c r="A7" s="4" t="s">
        <v>19</v>
      </c>
      <c r="B7" s="29" t="s">
        <v>115</v>
      </c>
      <c r="C7" s="4" t="s">
        <v>87</v>
      </c>
      <c r="D7" s="39">
        <v>120</v>
      </c>
      <c r="E7" s="10"/>
      <c r="F7" s="1"/>
      <c r="G7" s="6">
        <f t="shared" ref="G7:G9" si="0">ROUND(D7*F7,2)</f>
        <v>0</v>
      </c>
      <c r="H7" s="7">
        <v>0.08</v>
      </c>
      <c r="I7" s="6">
        <f t="shared" ref="I7:I9" si="1">ROUND(F7*1.08,2)</f>
        <v>0</v>
      </c>
      <c r="J7" s="8">
        <f t="shared" ref="J7:J9" si="2">ROUND(D7*I7,2)</f>
        <v>0</v>
      </c>
      <c r="K7" s="15"/>
    </row>
    <row r="8" spans="1:11" ht="60.75" customHeight="1">
      <c r="A8" s="4" t="s">
        <v>20</v>
      </c>
      <c r="B8" s="27" t="s">
        <v>117</v>
      </c>
      <c r="C8" s="4" t="s">
        <v>25</v>
      </c>
      <c r="D8" s="24">
        <v>1080</v>
      </c>
      <c r="E8" s="10"/>
      <c r="F8" s="1"/>
      <c r="G8" s="6">
        <f t="shared" si="0"/>
        <v>0</v>
      </c>
      <c r="H8" s="7">
        <v>0.08</v>
      </c>
      <c r="I8" s="6">
        <f t="shared" si="1"/>
        <v>0</v>
      </c>
      <c r="J8" s="8">
        <f t="shared" si="2"/>
        <v>0</v>
      </c>
      <c r="K8" s="15"/>
    </row>
    <row r="9" spans="1:11" ht="37.5" customHeight="1">
      <c r="A9" s="4" t="s">
        <v>21</v>
      </c>
      <c r="B9" s="26" t="s">
        <v>116</v>
      </c>
      <c r="C9" s="4" t="s">
        <v>25</v>
      </c>
      <c r="D9" s="24">
        <v>280</v>
      </c>
      <c r="E9" s="10"/>
      <c r="F9" s="1"/>
      <c r="G9" s="6">
        <f t="shared" si="0"/>
        <v>0</v>
      </c>
      <c r="H9" s="7">
        <v>0.08</v>
      </c>
      <c r="I9" s="6">
        <f t="shared" si="1"/>
        <v>0</v>
      </c>
      <c r="J9" s="8">
        <f t="shared" si="2"/>
        <v>0</v>
      </c>
      <c r="K9" s="15"/>
    </row>
    <row r="10" spans="1:11" ht="18" customHeight="1">
      <c r="A10" s="77" t="s">
        <v>17</v>
      </c>
      <c r="B10" s="77"/>
      <c r="C10" s="77"/>
      <c r="D10" s="77"/>
      <c r="E10" s="77"/>
      <c r="F10" s="77"/>
      <c r="G10" s="17">
        <f>SUM(G6:G9)</f>
        <v>0</v>
      </c>
      <c r="H10" s="18" t="s">
        <v>11</v>
      </c>
      <c r="I10" s="19" t="s">
        <v>11</v>
      </c>
      <c r="J10" s="17">
        <f>SUM(J6:J9)</f>
        <v>0</v>
      </c>
      <c r="K10" s="19" t="s">
        <v>11</v>
      </c>
    </row>
    <row r="12" spans="1:11" ht="15" customHeight="1">
      <c r="A12" s="78" t="s">
        <v>13</v>
      </c>
      <c r="B12" s="78"/>
      <c r="C12" s="78"/>
      <c r="D12" s="78"/>
      <c r="E12" s="78"/>
      <c r="G12" s="14"/>
      <c r="H12" s="82"/>
    </row>
    <row r="13" spans="1:11">
      <c r="A13" s="72" t="s">
        <v>16</v>
      </c>
      <c r="B13" s="72"/>
      <c r="C13" s="72"/>
      <c r="D13" s="72"/>
      <c r="E13" s="72"/>
      <c r="G13" s="14"/>
      <c r="H13" s="82"/>
    </row>
    <row r="14" spans="1:11">
      <c r="A14" s="72" t="s">
        <v>14</v>
      </c>
      <c r="B14" s="72"/>
      <c r="C14" s="72"/>
      <c r="D14" s="72"/>
      <c r="E14" s="72"/>
    </row>
    <row r="17" spans="1:11">
      <c r="A17" s="73"/>
      <c r="B17" s="73"/>
      <c r="C17" s="73"/>
      <c r="G17" s="73"/>
      <c r="H17" s="73"/>
      <c r="I17" s="73"/>
      <c r="J17" s="73"/>
      <c r="K17" s="73"/>
    </row>
  </sheetData>
  <mergeCells count="10">
    <mergeCell ref="A14:E14"/>
    <mergeCell ref="A17:C17"/>
    <mergeCell ref="G17:K17"/>
    <mergeCell ref="H1:K1"/>
    <mergeCell ref="A2:K2"/>
    <mergeCell ref="A3:K3"/>
    <mergeCell ref="A10:F10"/>
    <mergeCell ref="A12:E12"/>
    <mergeCell ref="A13:E13"/>
    <mergeCell ref="H12:H13"/>
  </mergeCells>
  <phoneticPr fontId="9" type="noConversion"/>
  <pageMargins left="0.7" right="0.7" top="0.75" bottom="0.75" header="0.3" footer="0.3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B47CB-331F-457E-AA74-58AE594C45C6}">
  <sheetPr>
    <pageSetUpPr fitToPage="1"/>
  </sheetPr>
  <dimension ref="A1:K15"/>
  <sheetViews>
    <sheetView topLeftCell="A7" workbookViewId="0">
      <selection activeCell="L6" sqref="L6"/>
    </sheetView>
  </sheetViews>
  <sheetFormatPr defaultRowHeight="15"/>
  <cols>
    <col min="1" max="1" width="5.8554687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129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>
        <v>6</v>
      </c>
      <c r="G5" s="22">
        <v>7</v>
      </c>
      <c r="H5" s="22">
        <v>8</v>
      </c>
      <c r="I5" s="22">
        <v>9</v>
      </c>
      <c r="J5" s="22">
        <v>10</v>
      </c>
      <c r="K5" s="22">
        <v>11</v>
      </c>
    </row>
    <row r="6" spans="1:11" ht="272.25" customHeight="1">
      <c r="A6" s="4" t="s">
        <v>18</v>
      </c>
      <c r="B6" s="23" t="s">
        <v>119</v>
      </c>
      <c r="C6" s="24" t="s">
        <v>25</v>
      </c>
      <c r="D6" s="24">
        <v>65000</v>
      </c>
      <c r="E6" s="10"/>
      <c r="F6" s="1"/>
      <c r="G6" s="6">
        <f>ROUND(D6*F6,2)</f>
        <v>0</v>
      </c>
      <c r="H6" s="7">
        <v>0.08</v>
      </c>
      <c r="I6" s="6">
        <f>ROUND(F6*1.08,2)</f>
        <v>0</v>
      </c>
      <c r="J6" s="8">
        <f>ROUND(D6*I6,2)</f>
        <v>0</v>
      </c>
      <c r="K6" s="2"/>
    </row>
    <row r="7" spans="1:11" ht="258" customHeight="1">
      <c r="A7" s="4" t="s">
        <v>19</v>
      </c>
      <c r="B7" s="23" t="s">
        <v>118</v>
      </c>
      <c r="C7" s="24" t="s">
        <v>25</v>
      </c>
      <c r="D7" s="37">
        <v>1200</v>
      </c>
      <c r="E7" s="10"/>
      <c r="F7" s="1"/>
      <c r="G7" s="6">
        <f>ROUND(D7*F7,2)</f>
        <v>0</v>
      </c>
      <c r="H7" s="7">
        <v>0.08</v>
      </c>
      <c r="I7" s="6">
        <f t="shared" ref="I7" si="0">ROUND(F7*1.08,2)</f>
        <v>0</v>
      </c>
      <c r="J7" s="8">
        <f>ROUND(D7*I7,2)</f>
        <v>0</v>
      </c>
      <c r="K7" s="2"/>
    </row>
    <row r="8" spans="1:11" ht="17.45" customHeight="1">
      <c r="A8" s="77" t="s">
        <v>17</v>
      </c>
      <c r="B8" s="77"/>
      <c r="C8" s="77"/>
      <c r="D8" s="77"/>
      <c r="E8" s="77"/>
      <c r="F8" s="77"/>
      <c r="G8" s="17">
        <f>SUM(G6:G7)</f>
        <v>0</v>
      </c>
      <c r="H8" s="18" t="s">
        <v>11</v>
      </c>
      <c r="I8" s="19" t="s">
        <v>11</v>
      </c>
      <c r="J8" s="17">
        <f>SUM(J6:J7)</f>
        <v>0</v>
      </c>
      <c r="K8" s="19" t="s">
        <v>11</v>
      </c>
    </row>
    <row r="10" spans="1:11" ht="15" customHeight="1">
      <c r="A10" s="78" t="s">
        <v>13</v>
      </c>
      <c r="B10" s="78"/>
      <c r="C10" s="78"/>
      <c r="D10" s="78"/>
      <c r="E10" s="78"/>
    </row>
    <row r="11" spans="1:11">
      <c r="A11" s="72" t="s">
        <v>16</v>
      </c>
      <c r="B11" s="72"/>
      <c r="C11" s="72"/>
      <c r="D11" s="72"/>
      <c r="E11" s="72"/>
    </row>
    <row r="12" spans="1:11">
      <c r="A12" s="72" t="s">
        <v>14</v>
      </c>
      <c r="B12" s="72"/>
      <c r="C12" s="72"/>
      <c r="D12" s="72"/>
      <c r="E12" s="72"/>
    </row>
    <row r="15" spans="1:11">
      <c r="A15" s="73"/>
      <c r="B15" s="73"/>
      <c r="C15" s="73"/>
      <c r="G15" s="73"/>
      <c r="H15" s="73"/>
      <c r="I15" s="73"/>
      <c r="J15" s="73"/>
      <c r="K15" s="73"/>
    </row>
  </sheetData>
  <mergeCells count="9">
    <mergeCell ref="A12:E12"/>
    <mergeCell ref="A15:C15"/>
    <mergeCell ref="G15:K15"/>
    <mergeCell ref="H1:K1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621DD-D72C-45D7-A528-7EA93EB903E6}">
  <sheetPr>
    <pageSetUpPr fitToPage="1"/>
  </sheetPr>
  <dimension ref="A1:K14"/>
  <sheetViews>
    <sheetView workbookViewId="0">
      <selection activeCell="Q6" sqref="Q6"/>
    </sheetView>
  </sheetViews>
  <sheetFormatPr defaultRowHeight="15"/>
  <cols>
    <col min="1" max="1" width="5.8554687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130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>
        <v>6</v>
      </c>
      <c r="G5" s="22">
        <v>7</v>
      </c>
      <c r="H5" s="22">
        <v>8</v>
      </c>
      <c r="I5" s="22">
        <v>9</v>
      </c>
      <c r="J5" s="22">
        <v>10</v>
      </c>
      <c r="K5" s="22">
        <v>11</v>
      </c>
    </row>
    <row r="6" spans="1:11" ht="260.25" customHeight="1">
      <c r="A6" s="4" t="s">
        <v>18</v>
      </c>
      <c r="B6" s="30" t="s">
        <v>26</v>
      </c>
      <c r="C6" s="4" t="s">
        <v>25</v>
      </c>
      <c r="D6" s="9">
        <v>4150</v>
      </c>
      <c r="E6" s="10"/>
      <c r="F6" s="1"/>
      <c r="G6" s="6">
        <f>ROUND(D6*F6,2)</f>
        <v>0</v>
      </c>
      <c r="H6" s="7">
        <v>0.08</v>
      </c>
      <c r="I6" s="6">
        <f>ROUND(F6*1.08,2)</f>
        <v>0</v>
      </c>
      <c r="J6" s="8">
        <f>ROUND(D6*I6,2)</f>
        <v>0</v>
      </c>
      <c r="K6" s="2"/>
    </row>
    <row r="7" spans="1:11" ht="18.600000000000001" customHeight="1">
      <c r="A7" s="77" t="s">
        <v>17</v>
      </c>
      <c r="B7" s="77"/>
      <c r="C7" s="77"/>
      <c r="D7" s="77"/>
      <c r="E7" s="77"/>
      <c r="F7" s="77"/>
      <c r="G7" s="17">
        <f>SUM(G6:G6)</f>
        <v>0</v>
      </c>
      <c r="H7" s="18" t="s">
        <v>11</v>
      </c>
      <c r="I7" s="19" t="s">
        <v>11</v>
      </c>
      <c r="J7" s="17">
        <f>SUM(J6:J6)</f>
        <v>0</v>
      </c>
      <c r="K7" s="19" t="s">
        <v>11</v>
      </c>
    </row>
    <row r="9" spans="1:11" ht="15" customHeight="1">
      <c r="A9" s="78" t="s">
        <v>13</v>
      </c>
      <c r="B9" s="78"/>
      <c r="C9" s="78"/>
      <c r="D9" s="78"/>
      <c r="E9" s="78"/>
    </row>
    <row r="10" spans="1:11">
      <c r="A10" s="72" t="s">
        <v>16</v>
      </c>
      <c r="B10" s="72"/>
      <c r="C10" s="72"/>
      <c r="D10" s="72"/>
      <c r="E10" s="72"/>
    </row>
    <row r="11" spans="1:11">
      <c r="A11" s="72" t="s">
        <v>14</v>
      </c>
      <c r="B11" s="72"/>
      <c r="C11" s="72"/>
      <c r="D11" s="72"/>
      <c r="E11" s="72"/>
    </row>
    <row r="14" spans="1:11">
      <c r="A14" s="73"/>
      <c r="B14" s="73"/>
      <c r="C14" s="73"/>
      <c r="G14" s="73"/>
      <c r="H14" s="73"/>
      <c r="I14" s="73"/>
      <c r="J14" s="73"/>
      <c r="K14" s="73"/>
    </row>
  </sheetData>
  <mergeCells count="9">
    <mergeCell ref="A11:E11"/>
    <mergeCell ref="A14:C14"/>
    <mergeCell ref="G14:K14"/>
    <mergeCell ref="H1:K1"/>
    <mergeCell ref="A2:K2"/>
    <mergeCell ref="A3:K3"/>
    <mergeCell ref="A7:F7"/>
    <mergeCell ref="A9:E9"/>
    <mergeCell ref="A10:E10"/>
  </mergeCells>
  <pageMargins left="0.7" right="0.7" top="0.75" bottom="0.75" header="0.3" footer="0.3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BAF50-3492-4F72-8982-0F6499D326F3}">
  <sheetPr>
    <pageSetUpPr fitToPage="1"/>
  </sheetPr>
  <dimension ref="A1:K15"/>
  <sheetViews>
    <sheetView workbookViewId="0">
      <selection activeCell="M6" sqref="M6"/>
    </sheetView>
  </sheetViews>
  <sheetFormatPr defaultRowHeight="15"/>
  <cols>
    <col min="1" max="1" width="5.8554687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131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123.75" customHeight="1">
      <c r="A6" s="1" t="s">
        <v>18</v>
      </c>
      <c r="B6" s="26" t="s">
        <v>27</v>
      </c>
      <c r="C6" s="24" t="s">
        <v>25</v>
      </c>
      <c r="D6" s="24">
        <v>80</v>
      </c>
      <c r="E6" s="11"/>
      <c r="F6" s="1"/>
      <c r="G6" s="6">
        <f>ROUND(D6*F6,2)</f>
        <v>0</v>
      </c>
      <c r="H6" s="7">
        <v>0.08</v>
      </c>
      <c r="I6" s="6">
        <f>ROUND(F6*1.08,2)</f>
        <v>0</v>
      </c>
      <c r="J6" s="8">
        <f>ROUND(D6*I6,2)</f>
        <v>0</v>
      </c>
      <c r="K6" s="15"/>
    </row>
    <row r="7" spans="1:11" ht="126" customHeight="1">
      <c r="A7" s="1" t="s">
        <v>19</v>
      </c>
      <c r="B7" s="26" t="s">
        <v>28</v>
      </c>
      <c r="C7" s="24" t="s">
        <v>25</v>
      </c>
      <c r="D7" s="24">
        <v>120</v>
      </c>
      <c r="E7" s="15"/>
      <c r="F7" s="1"/>
      <c r="G7" s="6">
        <f>ROUND(D7*F7,2)</f>
        <v>0</v>
      </c>
      <c r="H7" s="7">
        <v>0.08</v>
      </c>
      <c r="I7" s="6">
        <f t="shared" ref="I7" si="0">ROUND(F7*1.08,2)</f>
        <v>0</v>
      </c>
      <c r="J7" s="8">
        <f>ROUND(D7*I7,2)</f>
        <v>0</v>
      </c>
      <c r="K7" s="15"/>
    </row>
    <row r="8" spans="1:11" ht="18" customHeight="1">
      <c r="A8" s="77" t="s">
        <v>17</v>
      </c>
      <c r="B8" s="77"/>
      <c r="C8" s="77"/>
      <c r="D8" s="77"/>
      <c r="E8" s="77"/>
      <c r="F8" s="77"/>
      <c r="G8" s="17">
        <f>SUM(G6:G7)</f>
        <v>0</v>
      </c>
      <c r="H8" s="18" t="s">
        <v>11</v>
      </c>
      <c r="I8" s="19" t="s">
        <v>11</v>
      </c>
      <c r="J8" s="17">
        <f>SUM(J6:J7)</f>
        <v>0</v>
      </c>
      <c r="K8" s="19" t="s">
        <v>11</v>
      </c>
    </row>
    <row r="10" spans="1:11" ht="15" customHeight="1">
      <c r="A10" s="78" t="s">
        <v>13</v>
      </c>
      <c r="B10" s="78"/>
      <c r="C10" s="78"/>
      <c r="D10" s="78"/>
      <c r="E10" s="78"/>
    </row>
    <row r="11" spans="1:11">
      <c r="A11" s="72" t="s">
        <v>16</v>
      </c>
      <c r="B11" s="72"/>
      <c r="C11" s="72"/>
      <c r="D11" s="72"/>
      <c r="E11" s="72"/>
    </row>
    <row r="12" spans="1:11">
      <c r="A12" s="72" t="s">
        <v>14</v>
      </c>
      <c r="B12" s="72"/>
      <c r="C12" s="72"/>
      <c r="D12" s="72"/>
      <c r="E12" s="72"/>
    </row>
    <row r="15" spans="1:11">
      <c r="A15" s="73"/>
      <c r="B15" s="73"/>
      <c r="C15" s="73"/>
      <c r="G15" s="73"/>
      <c r="H15" s="73"/>
      <c r="I15" s="73"/>
      <c r="J15" s="73"/>
      <c r="K15" s="73"/>
    </row>
  </sheetData>
  <mergeCells count="9">
    <mergeCell ref="A12:E12"/>
    <mergeCell ref="A15:C15"/>
    <mergeCell ref="G15:K15"/>
    <mergeCell ref="H1:K1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7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91151-4E37-448D-A8C6-39B8949EAD8C}">
  <sheetPr>
    <pageSetUpPr fitToPage="1"/>
  </sheetPr>
  <dimension ref="A1:K19"/>
  <sheetViews>
    <sheetView workbookViewId="0">
      <selection activeCell="A19" sqref="A19:XFD19"/>
    </sheetView>
  </sheetViews>
  <sheetFormatPr defaultRowHeight="15"/>
  <cols>
    <col min="1" max="1" width="5.8554687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6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132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138" customHeight="1">
      <c r="A6" s="1" t="s">
        <v>18</v>
      </c>
      <c r="B6" s="34" t="s">
        <v>31</v>
      </c>
      <c r="C6" s="24" t="s">
        <v>25</v>
      </c>
      <c r="D6" s="24">
        <v>50</v>
      </c>
      <c r="E6" s="11"/>
      <c r="F6" s="1"/>
      <c r="G6" s="6">
        <f>ROUND(D6*F6,2)</f>
        <v>0</v>
      </c>
      <c r="H6" s="7">
        <v>0.08</v>
      </c>
      <c r="I6" s="6">
        <f>ROUND(F6*1.08,2)</f>
        <v>0</v>
      </c>
      <c r="J6" s="8">
        <f>ROUND(D6*I6,2)</f>
        <v>0</v>
      </c>
      <c r="K6" s="15"/>
    </row>
    <row r="7" spans="1:11" ht="211.5" customHeight="1">
      <c r="A7" s="1" t="s">
        <v>19</v>
      </c>
      <c r="B7" s="34" t="s">
        <v>32</v>
      </c>
      <c r="C7" s="24" t="s">
        <v>25</v>
      </c>
      <c r="D7" s="24">
        <v>50</v>
      </c>
      <c r="E7" s="11"/>
      <c r="F7" s="1"/>
      <c r="G7" s="6">
        <f t="shared" ref="G7:G11" si="0">ROUND(D7*F7,2)</f>
        <v>0</v>
      </c>
      <c r="H7" s="7">
        <v>0.08</v>
      </c>
      <c r="I7" s="6">
        <f t="shared" ref="I7:I10" si="1">ROUND(F7*1.08,2)</f>
        <v>0</v>
      </c>
      <c r="J7" s="8">
        <f t="shared" ref="J7:J11" si="2">ROUND(D7*I7,2)</f>
        <v>0</v>
      </c>
      <c r="K7" s="15"/>
    </row>
    <row r="8" spans="1:11" ht="209.25" customHeight="1">
      <c r="A8" s="1" t="s">
        <v>20</v>
      </c>
      <c r="B8" s="31" t="s">
        <v>33</v>
      </c>
      <c r="C8" s="24" t="s">
        <v>25</v>
      </c>
      <c r="D8" s="24">
        <v>40</v>
      </c>
      <c r="E8" s="11"/>
      <c r="F8" s="1"/>
      <c r="G8" s="6">
        <f t="shared" si="0"/>
        <v>0</v>
      </c>
      <c r="H8" s="7">
        <v>0.08</v>
      </c>
      <c r="I8" s="6">
        <f t="shared" si="1"/>
        <v>0</v>
      </c>
      <c r="J8" s="8">
        <f t="shared" si="2"/>
        <v>0</v>
      </c>
      <c r="K8" s="15"/>
    </row>
    <row r="9" spans="1:11" ht="210.75" customHeight="1">
      <c r="A9" s="1" t="s">
        <v>21</v>
      </c>
      <c r="B9" s="34" t="s">
        <v>111</v>
      </c>
      <c r="C9" s="24" t="s">
        <v>25</v>
      </c>
      <c r="D9" s="24">
        <v>40</v>
      </c>
      <c r="E9" s="11"/>
      <c r="F9" s="1"/>
      <c r="G9" s="6">
        <f t="shared" si="0"/>
        <v>0</v>
      </c>
      <c r="H9" s="7">
        <v>0.08</v>
      </c>
      <c r="I9" s="6">
        <f t="shared" si="1"/>
        <v>0</v>
      </c>
      <c r="J9" s="8">
        <f t="shared" si="2"/>
        <v>0</v>
      </c>
      <c r="K9" s="15"/>
    </row>
    <row r="10" spans="1:11" ht="77.25" customHeight="1">
      <c r="A10" s="1" t="s">
        <v>29</v>
      </c>
      <c r="B10" s="34" t="s">
        <v>34</v>
      </c>
      <c r="C10" s="24" t="s">
        <v>15</v>
      </c>
      <c r="D10" s="24">
        <v>40</v>
      </c>
      <c r="E10" s="11"/>
      <c r="F10" s="1"/>
      <c r="G10" s="6">
        <f t="shared" si="0"/>
        <v>0</v>
      </c>
      <c r="H10" s="7">
        <v>0.08</v>
      </c>
      <c r="I10" s="6">
        <f t="shared" si="1"/>
        <v>0</v>
      </c>
      <c r="J10" s="8">
        <f t="shared" si="2"/>
        <v>0</v>
      </c>
      <c r="K10" s="15"/>
    </row>
    <row r="11" spans="1:11" ht="92.25" customHeight="1">
      <c r="A11" s="1" t="s">
        <v>30</v>
      </c>
      <c r="B11" s="33" t="s">
        <v>35</v>
      </c>
      <c r="C11" s="32" t="s">
        <v>25</v>
      </c>
      <c r="D11" s="32">
        <v>40</v>
      </c>
      <c r="E11" s="11"/>
      <c r="F11" s="1"/>
      <c r="G11" s="6">
        <f t="shared" si="0"/>
        <v>0</v>
      </c>
      <c r="H11" s="7">
        <v>0.08</v>
      </c>
      <c r="I11" s="6">
        <f>ROUND(F11*1.08,2)</f>
        <v>0</v>
      </c>
      <c r="J11" s="8">
        <f t="shared" si="2"/>
        <v>0</v>
      </c>
      <c r="K11" s="15"/>
    </row>
    <row r="12" spans="1:11" ht="18" customHeight="1">
      <c r="A12" s="77" t="s">
        <v>17</v>
      </c>
      <c r="B12" s="77"/>
      <c r="C12" s="77"/>
      <c r="D12" s="77"/>
      <c r="E12" s="77"/>
      <c r="F12" s="77"/>
      <c r="G12" s="17">
        <f>SUM(G6:G11)</f>
        <v>0</v>
      </c>
      <c r="H12" s="18" t="s">
        <v>11</v>
      </c>
      <c r="I12" s="19" t="s">
        <v>11</v>
      </c>
      <c r="J12" s="17">
        <f>SUM(J6:J11)</f>
        <v>0</v>
      </c>
      <c r="K12" s="19" t="s">
        <v>11</v>
      </c>
    </row>
    <row r="14" spans="1:11" ht="15" customHeight="1">
      <c r="A14" s="78" t="s">
        <v>13</v>
      </c>
      <c r="B14" s="78"/>
      <c r="C14" s="78"/>
      <c r="D14" s="78"/>
      <c r="E14" s="78"/>
    </row>
    <row r="15" spans="1:11">
      <c r="A15" s="72" t="s">
        <v>16</v>
      </c>
      <c r="B15" s="72"/>
      <c r="C15" s="72"/>
      <c r="D15" s="72"/>
      <c r="E15" s="72"/>
    </row>
    <row r="16" spans="1:11">
      <c r="A16" s="72" t="s">
        <v>14</v>
      </c>
      <c r="B16" s="72"/>
      <c r="C16" s="72"/>
      <c r="D16" s="72"/>
      <c r="E16" s="72"/>
    </row>
    <row r="19" spans="1:11">
      <c r="A19" s="73"/>
      <c r="B19" s="73"/>
      <c r="C19" s="73"/>
      <c r="G19" s="73"/>
      <c r="H19" s="73"/>
      <c r="I19" s="73"/>
      <c r="J19" s="73"/>
      <c r="K19" s="73"/>
    </row>
  </sheetData>
  <mergeCells count="9">
    <mergeCell ref="A16:E16"/>
    <mergeCell ref="A19:C19"/>
    <mergeCell ref="G19:K19"/>
    <mergeCell ref="H1:K1"/>
    <mergeCell ref="A2:K2"/>
    <mergeCell ref="A3:K3"/>
    <mergeCell ref="A12:F12"/>
    <mergeCell ref="A14:E14"/>
    <mergeCell ref="A15:E15"/>
  </mergeCells>
  <phoneticPr fontId="9" type="noConversion"/>
  <pageMargins left="0.7" right="0.7" top="0.75" bottom="0.75" header="0.3" footer="0.3"/>
  <pageSetup paperSize="9" scale="6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5BE55-9E6B-4587-BEAD-64C1A98255E8}">
  <sheetPr>
    <pageSetUpPr fitToPage="1"/>
  </sheetPr>
  <dimension ref="A1:K19"/>
  <sheetViews>
    <sheetView topLeftCell="A16" workbookViewId="0">
      <selection activeCell="A19" sqref="A19:XFD19"/>
    </sheetView>
  </sheetViews>
  <sheetFormatPr defaultRowHeight="15"/>
  <cols>
    <col min="1" max="1" width="5.8554687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133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212.25" customHeight="1">
      <c r="A6" s="1" t="s">
        <v>18</v>
      </c>
      <c r="B6" s="36" t="s">
        <v>112</v>
      </c>
      <c r="C6" s="35" t="s">
        <v>25</v>
      </c>
      <c r="D6" s="35">
        <v>50</v>
      </c>
      <c r="E6" s="1"/>
      <c r="F6" s="1"/>
      <c r="G6" s="6">
        <f>ROUND(D6*F6,2)</f>
        <v>0</v>
      </c>
      <c r="H6" s="7">
        <v>0.08</v>
      </c>
      <c r="I6" s="6">
        <f>ROUND(F6*1.08,2)</f>
        <v>0</v>
      </c>
      <c r="J6" s="8">
        <f>ROUND(D6*I6,2)</f>
        <v>0</v>
      </c>
      <c r="K6" s="2"/>
    </row>
    <row r="7" spans="1:11" ht="216.75" customHeight="1">
      <c r="A7" s="1" t="s">
        <v>19</v>
      </c>
      <c r="B7" s="36" t="s">
        <v>113</v>
      </c>
      <c r="C7" s="35" t="s">
        <v>25</v>
      </c>
      <c r="D7" s="35">
        <v>50</v>
      </c>
      <c r="E7" s="1"/>
      <c r="F7" s="1"/>
      <c r="G7" s="6">
        <f t="shared" ref="G7:G11" si="0">ROUND(D7*F7,2)</f>
        <v>0</v>
      </c>
      <c r="H7" s="7">
        <v>0.08</v>
      </c>
      <c r="I7" s="6">
        <f t="shared" ref="I7:I11" si="1">ROUND(F7*1.08,2)</f>
        <v>0</v>
      </c>
      <c r="J7" s="8">
        <f t="shared" ref="J7:J11" si="2">ROUND(D7*I7,2)</f>
        <v>0</v>
      </c>
      <c r="K7" s="2"/>
    </row>
    <row r="8" spans="1:11" ht="142.5" customHeight="1">
      <c r="A8" s="1" t="s">
        <v>20</v>
      </c>
      <c r="B8" s="36" t="s">
        <v>36</v>
      </c>
      <c r="C8" s="35" t="s">
        <v>25</v>
      </c>
      <c r="D8" s="35">
        <v>30</v>
      </c>
      <c r="E8" s="1"/>
      <c r="F8" s="1"/>
      <c r="G8" s="6">
        <f t="shared" si="0"/>
        <v>0</v>
      </c>
      <c r="H8" s="7">
        <v>0.08</v>
      </c>
      <c r="I8" s="6">
        <f t="shared" si="1"/>
        <v>0</v>
      </c>
      <c r="J8" s="8">
        <f t="shared" si="2"/>
        <v>0</v>
      </c>
      <c r="K8" s="2"/>
    </row>
    <row r="9" spans="1:11" ht="139.5" customHeight="1">
      <c r="A9" s="1" t="s">
        <v>21</v>
      </c>
      <c r="B9" s="36" t="s">
        <v>37</v>
      </c>
      <c r="C9" s="35" t="s">
        <v>25</v>
      </c>
      <c r="D9" s="35">
        <v>30</v>
      </c>
      <c r="E9" s="1"/>
      <c r="F9" s="1"/>
      <c r="G9" s="6">
        <f t="shared" si="0"/>
        <v>0</v>
      </c>
      <c r="H9" s="7">
        <v>0.08</v>
      </c>
      <c r="I9" s="6">
        <f t="shared" si="1"/>
        <v>0</v>
      </c>
      <c r="J9" s="8">
        <f t="shared" si="2"/>
        <v>0</v>
      </c>
      <c r="K9" s="2"/>
    </row>
    <row r="10" spans="1:11" ht="155.25" customHeight="1">
      <c r="A10" s="1" t="s">
        <v>29</v>
      </c>
      <c r="B10" s="36" t="s">
        <v>38</v>
      </c>
      <c r="C10" s="3" t="s">
        <v>25</v>
      </c>
      <c r="D10" s="3">
        <v>30</v>
      </c>
      <c r="E10" s="1"/>
      <c r="F10" s="1"/>
      <c r="G10" s="6">
        <f t="shared" si="0"/>
        <v>0</v>
      </c>
      <c r="H10" s="7">
        <v>0.08</v>
      </c>
      <c r="I10" s="6">
        <f t="shared" si="1"/>
        <v>0</v>
      </c>
      <c r="J10" s="8">
        <f t="shared" si="2"/>
        <v>0</v>
      </c>
      <c r="K10" s="2"/>
    </row>
    <row r="11" spans="1:11" ht="172.5" customHeight="1">
      <c r="A11" s="1" t="s">
        <v>30</v>
      </c>
      <c r="B11" s="36" t="s">
        <v>39</v>
      </c>
      <c r="C11" s="35" t="s">
        <v>25</v>
      </c>
      <c r="D11" s="35">
        <v>2</v>
      </c>
      <c r="E11" s="11"/>
      <c r="F11" s="1"/>
      <c r="G11" s="6">
        <f t="shared" si="0"/>
        <v>0</v>
      </c>
      <c r="H11" s="7">
        <v>0.08</v>
      </c>
      <c r="I11" s="6">
        <f t="shared" si="1"/>
        <v>0</v>
      </c>
      <c r="J11" s="8">
        <f t="shared" si="2"/>
        <v>0</v>
      </c>
      <c r="K11" s="15"/>
    </row>
    <row r="12" spans="1:11" ht="18" customHeight="1">
      <c r="A12" s="77" t="s">
        <v>17</v>
      </c>
      <c r="B12" s="77"/>
      <c r="C12" s="77"/>
      <c r="D12" s="77"/>
      <c r="E12" s="77"/>
      <c r="F12" s="77"/>
      <c r="G12" s="17">
        <f>SUM(G6:G11)</f>
        <v>0</v>
      </c>
      <c r="H12" s="18" t="s">
        <v>11</v>
      </c>
      <c r="I12" s="19" t="s">
        <v>11</v>
      </c>
      <c r="J12" s="17">
        <f>SUM(J6:J11)</f>
        <v>0</v>
      </c>
      <c r="K12" s="19" t="s">
        <v>11</v>
      </c>
    </row>
    <row r="14" spans="1:11" ht="15" customHeight="1">
      <c r="A14" s="78" t="s">
        <v>13</v>
      </c>
      <c r="B14" s="78"/>
      <c r="C14" s="78"/>
      <c r="D14" s="78"/>
      <c r="E14" s="78"/>
    </row>
    <row r="15" spans="1:11">
      <c r="A15" s="72" t="s">
        <v>16</v>
      </c>
      <c r="B15" s="72"/>
      <c r="C15" s="72"/>
      <c r="D15" s="72"/>
      <c r="E15" s="72"/>
    </row>
    <row r="16" spans="1:11">
      <c r="A16" s="72" t="s">
        <v>14</v>
      </c>
      <c r="B16" s="72"/>
      <c r="C16" s="72"/>
      <c r="D16" s="72"/>
      <c r="E16" s="72"/>
    </row>
    <row r="19" spans="1:11">
      <c r="A19" s="73"/>
      <c r="B19" s="73"/>
      <c r="C19" s="73"/>
      <c r="G19" s="73"/>
      <c r="H19" s="73"/>
      <c r="I19" s="73"/>
      <c r="J19" s="73"/>
      <c r="K19" s="73"/>
    </row>
  </sheetData>
  <mergeCells count="9">
    <mergeCell ref="A16:E16"/>
    <mergeCell ref="A19:C19"/>
    <mergeCell ref="G19:K19"/>
    <mergeCell ref="H1:K1"/>
    <mergeCell ref="A2:K2"/>
    <mergeCell ref="A3:K3"/>
    <mergeCell ref="A12:F12"/>
    <mergeCell ref="A14:E14"/>
    <mergeCell ref="A15:E15"/>
  </mergeCells>
  <phoneticPr fontId="9" type="noConversion"/>
  <pageMargins left="0.7" right="0.7" top="0.75" bottom="0.75" header="0.3" footer="0.3"/>
  <pageSetup paperSize="9" scale="7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E92C8-5741-41B0-90C5-2D069AC720AA}">
  <sheetPr>
    <pageSetUpPr fitToPage="1"/>
  </sheetPr>
  <dimension ref="A1:K25"/>
  <sheetViews>
    <sheetView topLeftCell="A10" workbookViewId="0">
      <selection activeCell="A25" sqref="A25:XFD25"/>
    </sheetView>
  </sheetViews>
  <sheetFormatPr defaultRowHeight="15"/>
  <cols>
    <col min="1" max="1" width="5.85546875" customWidth="1"/>
    <col min="2" max="2" width="45.28515625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134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43.5" customHeight="1">
      <c r="A6" s="10" t="s">
        <v>18</v>
      </c>
      <c r="B6" s="45" t="s">
        <v>40</v>
      </c>
      <c r="C6" s="45" t="s">
        <v>15</v>
      </c>
      <c r="D6" s="47">
        <v>65</v>
      </c>
      <c r="E6" s="40"/>
      <c r="F6" s="40"/>
      <c r="G6" s="42">
        <f t="shared" ref="G6:G15" si="0">ROUND(D6*F6,2)</f>
        <v>0</v>
      </c>
      <c r="H6" s="43">
        <v>0.08</v>
      </c>
      <c r="I6" s="42">
        <f t="shared" ref="I6:I15" si="1">ROUND(F6*1.08,2)</f>
        <v>0</v>
      </c>
      <c r="J6" s="44">
        <f t="shared" ref="J6:J15" si="2">ROUND(D6*I6,2)</f>
        <v>0</v>
      </c>
      <c r="K6" s="40"/>
    </row>
    <row r="7" spans="1:11" ht="24.95" customHeight="1">
      <c r="A7" s="10" t="s">
        <v>19</v>
      </c>
      <c r="B7" s="45" t="s">
        <v>41</v>
      </c>
      <c r="C7" s="45" t="s">
        <v>15</v>
      </c>
      <c r="D7" s="47">
        <v>60</v>
      </c>
      <c r="E7" s="40"/>
      <c r="F7" s="40"/>
      <c r="G7" s="42">
        <f t="shared" si="0"/>
        <v>0</v>
      </c>
      <c r="H7" s="43">
        <v>0.08</v>
      </c>
      <c r="I7" s="42">
        <f t="shared" si="1"/>
        <v>0</v>
      </c>
      <c r="J7" s="44">
        <f t="shared" si="2"/>
        <v>0</v>
      </c>
      <c r="K7" s="40"/>
    </row>
    <row r="8" spans="1:11" ht="24.95" customHeight="1">
      <c r="A8" s="10" t="s">
        <v>20</v>
      </c>
      <c r="B8" s="45" t="s">
        <v>42</v>
      </c>
      <c r="C8" s="45" t="s">
        <v>15</v>
      </c>
      <c r="D8" s="47">
        <v>50</v>
      </c>
      <c r="E8" s="40"/>
      <c r="F8" s="40"/>
      <c r="G8" s="42">
        <f t="shared" si="0"/>
        <v>0</v>
      </c>
      <c r="H8" s="43">
        <v>0.08</v>
      </c>
      <c r="I8" s="42">
        <f t="shared" si="1"/>
        <v>0</v>
      </c>
      <c r="J8" s="44">
        <f t="shared" si="2"/>
        <v>0</v>
      </c>
      <c r="K8" s="40"/>
    </row>
    <row r="9" spans="1:11" ht="24.95" customHeight="1">
      <c r="A9" s="10" t="s">
        <v>21</v>
      </c>
      <c r="B9" s="45" t="s">
        <v>43</v>
      </c>
      <c r="C9" s="45" t="s">
        <v>15</v>
      </c>
      <c r="D9" s="47">
        <v>30</v>
      </c>
      <c r="E9" s="40"/>
      <c r="F9" s="40"/>
      <c r="G9" s="42">
        <f t="shared" si="0"/>
        <v>0</v>
      </c>
      <c r="H9" s="43">
        <v>0.08</v>
      </c>
      <c r="I9" s="42">
        <f t="shared" si="1"/>
        <v>0</v>
      </c>
      <c r="J9" s="44">
        <f t="shared" si="2"/>
        <v>0</v>
      </c>
      <c r="K9" s="40"/>
    </row>
    <row r="10" spans="1:11" ht="24.95" customHeight="1">
      <c r="A10" s="10" t="s">
        <v>29</v>
      </c>
      <c r="B10" s="45" t="s">
        <v>120</v>
      </c>
      <c r="C10" s="45" t="s">
        <v>15</v>
      </c>
      <c r="D10" s="47">
        <v>4</v>
      </c>
      <c r="E10" s="40"/>
      <c r="F10" s="40"/>
      <c r="G10" s="42">
        <f t="shared" si="0"/>
        <v>0</v>
      </c>
      <c r="H10" s="43">
        <v>0.08</v>
      </c>
      <c r="I10" s="42">
        <f t="shared" si="1"/>
        <v>0</v>
      </c>
      <c r="J10" s="44">
        <f t="shared" si="2"/>
        <v>0</v>
      </c>
      <c r="K10" s="40"/>
    </row>
    <row r="11" spans="1:11" ht="24.95" customHeight="1">
      <c r="A11" s="10" t="s">
        <v>30</v>
      </c>
      <c r="B11" s="45" t="s">
        <v>121</v>
      </c>
      <c r="C11" s="45" t="s">
        <v>15</v>
      </c>
      <c r="D11" s="47">
        <v>15</v>
      </c>
      <c r="E11" s="40"/>
      <c r="F11" s="40"/>
      <c r="G11" s="42">
        <f t="shared" si="0"/>
        <v>0</v>
      </c>
      <c r="H11" s="43">
        <v>0.08</v>
      </c>
      <c r="I11" s="42">
        <f t="shared" si="1"/>
        <v>0</v>
      </c>
      <c r="J11" s="44">
        <f t="shared" si="2"/>
        <v>0</v>
      </c>
      <c r="K11" s="40"/>
    </row>
    <row r="12" spans="1:11" ht="62.25" customHeight="1">
      <c r="A12" s="10" t="s">
        <v>51</v>
      </c>
      <c r="B12" s="45" t="s">
        <v>44</v>
      </c>
      <c r="C12" s="45" t="s">
        <v>45</v>
      </c>
      <c r="D12" s="47">
        <v>13</v>
      </c>
      <c r="E12" s="40"/>
      <c r="F12" s="40"/>
      <c r="G12" s="42">
        <f t="shared" si="0"/>
        <v>0</v>
      </c>
      <c r="H12" s="43">
        <v>0.08</v>
      </c>
      <c r="I12" s="42">
        <f t="shared" si="1"/>
        <v>0</v>
      </c>
      <c r="J12" s="44">
        <f t="shared" si="2"/>
        <v>0</v>
      </c>
      <c r="K12" s="40"/>
    </row>
    <row r="13" spans="1:11" ht="24.95" customHeight="1">
      <c r="A13" s="10" t="s">
        <v>52</v>
      </c>
      <c r="B13" s="45" t="s">
        <v>46</v>
      </c>
      <c r="C13" s="45" t="s">
        <v>45</v>
      </c>
      <c r="D13" s="47">
        <v>20</v>
      </c>
      <c r="E13" s="40"/>
      <c r="F13" s="40"/>
      <c r="G13" s="42">
        <f t="shared" si="0"/>
        <v>0</v>
      </c>
      <c r="H13" s="43">
        <v>0.08</v>
      </c>
      <c r="I13" s="42">
        <f t="shared" si="1"/>
        <v>0</v>
      </c>
      <c r="J13" s="44">
        <f t="shared" si="2"/>
        <v>0</v>
      </c>
      <c r="K13" s="40"/>
    </row>
    <row r="14" spans="1:11" ht="24.95" customHeight="1">
      <c r="A14" s="10" t="s">
        <v>53</v>
      </c>
      <c r="B14" s="45" t="s">
        <v>47</v>
      </c>
      <c r="C14" s="45" t="s">
        <v>45</v>
      </c>
      <c r="D14" s="47">
        <v>15</v>
      </c>
      <c r="E14" s="40"/>
      <c r="F14" s="40"/>
      <c r="G14" s="42">
        <f t="shared" si="0"/>
        <v>0</v>
      </c>
      <c r="H14" s="43">
        <v>0.08</v>
      </c>
      <c r="I14" s="42">
        <f t="shared" si="1"/>
        <v>0</v>
      </c>
      <c r="J14" s="44">
        <f t="shared" si="2"/>
        <v>0</v>
      </c>
      <c r="K14" s="40"/>
    </row>
    <row r="15" spans="1:11" ht="24.95" customHeight="1">
      <c r="A15" s="10" t="s">
        <v>54</v>
      </c>
      <c r="B15" s="45" t="s">
        <v>48</v>
      </c>
      <c r="C15" s="45" t="s">
        <v>45</v>
      </c>
      <c r="D15" s="47">
        <v>2</v>
      </c>
      <c r="E15" s="40"/>
      <c r="F15" s="40"/>
      <c r="G15" s="42">
        <f t="shared" si="0"/>
        <v>0</v>
      </c>
      <c r="H15" s="43">
        <v>0.08</v>
      </c>
      <c r="I15" s="42">
        <f t="shared" si="1"/>
        <v>0</v>
      </c>
      <c r="J15" s="44">
        <f t="shared" si="2"/>
        <v>0</v>
      </c>
      <c r="K15" s="40"/>
    </row>
    <row r="16" spans="1:11" ht="78.75" customHeight="1">
      <c r="A16" s="10" t="s">
        <v>55</v>
      </c>
      <c r="B16" s="45" t="s">
        <v>49</v>
      </c>
      <c r="C16" s="45" t="s">
        <v>15</v>
      </c>
      <c r="D16" s="47">
        <v>40</v>
      </c>
      <c r="E16" s="1"/>
      <c r="F16" s="1"/>
      <c r="G16" s="42">
        <f>ROUND(D16*F16,2)</f>
        <v>0</v>
      </c>
      <c r="H16" s="43">
        <v>0.08</v>
      </c>
      <c r="I16" s="42">
        <f>ROUND(F16*1.08,2)</f>
        <v>0</v>
      </c>
      <c r="J16" s="44">
        <f>ROUND(D16*I16,2)</f>
        <v>0</v>
      </c>
      <c r="K16" s="1"/>
    </row>
    <row r="17" spans="1:11" ht="32.25" customHeight="1">
      <c r="A17" s="10" t="s">
        <v>56</v>
      </c>
      <c r="B17" s="46" t="s">
        <v>50</v>
      </c>
      <c r="C17" s="46" t="s">
        <v>45</v>
      </c>
      <c r="D17" s="47">
        <v>400</v>
      </c>
      <c r="E17" s="1"/>
      <c r="F17" s="1"/>
      <c r="G17" s="42">
        <f>ROUND(D17*F17,2)</f>
        <v>0</v>
      </c>
      <c r="H17" s="43">
        <v>0.08</v>
      </c>
      <c r="I17" s="42">
        <f>ROUND(F17*1.08,2)</f>
        <v>0</v>
      </c>
      <c r="J17" s="44">
        <f>ROUND(D17*I17,2)</f>
        <v>0</v>
      </c>
      <c r="K17" s="11"/>
    </row>
    <row r="18" spans="1:11" ht="18" customHeight="1">
      <c r="A18" s="77" t="s">
        <v>17</v>
      </c>
      <c r="B18" s="77"/>
      <c r="C18" s="77"/>
      <c r="D18" s="77"/>
      <c r="E18" s="77"/>
      <c r="F18" s="77"/>
      <c r="G18" s="17">
        <f>SUM(G16:G17)</f>
        <v>0</v>
      </c>
      <c r="H18" s="18" t="s">
        <v>11</v>
      </c>
      <c r="I18" s="19" t="s">
        <v>11</v>
      </c>
      <c r="J18" s="17">
        <f>SUM(J16:J17)</f>
        <v>0</v>
      </c>
      <c r="K18" s="19" t="s">
        <v>11</v>
      </c>
    </row>
    <row r="20" spans="1:11" ht="15" customHeight="1">
      <c r="A20" s="78" t="s">
        <v>13</v>
      </c>
      <c r="B20" s="78"/>
      <c r="C20" s="78"/>
      <c r="D20" s="78"/>
      <c r="E20" s="78"/>
    </row>
    <row r="21" spans="1:11">
      <c r="A21" s="72" t="s">
        <v>16</v>
      </c>
      <c r="B21" s="72"/>
      <c r="C21" s="72"/>
      <c r="D21" s="72"/>
      <c r="E21" s="72"/>
    </row>
    <row r="22" spans="1:11">
      <c r="A22" s="72" t="s">
        <v>14</v>
      </c>
      <c r="B22" s="72"/>
      <c r="C22" s="72"/>
      <c r="D22" s="72"/>
      <c r="E22" s="72"/>
    </row>
    <row r="25" spans="1:11">
      <c r="A25" s="73"/>
      <c r="B25" s="73"/>
      <c r="C25" s="73"/>
      <c r="G25" s="73"/>
      <c r="H25" s="73"/>
      <c r="I25" s="73"/>
      <c r="J25" s="73"/>
      <c r="K25" s="73"/>
    </row>
  </sheetData>
  <mergeCells count="9">
    <mergeCell ref="A22:E22"/>
    <mergeCell ref="A25:C25"/>
    <mergeCell ref="G25:K25"/>
    <mergeCell ref="H1:K1"/>
    <mergeCell ref="A2:K2"/>
    <mergeCell ref="A3:K3"/>
    <mergeCell ref="A18:F18"/>
    <mergeCell ref="A20:E20"/>
    <mergeCell ref="A21:E21"/>
  </mergeCells>
  <phoneticPr fontId="9" type="noConversion"/>
  <pageMargins left="0.7" right="0.7" top="0.75" bottom="0.75" header="0.3" footer="0.3"/>
  <pageSetup paperSize="9" scale="7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D6883-AF93-4FF5-8A40-69927D2C3EE1}">
  <sheetPr>
    <tabColor theme="2"/>
    <pageSetUpPr fitToPage="1"/>
  </sheetPr>
  <dimension ref="A1:K20"/>
  <sheetViews>
    <sheetView workbookViewId="0">
      <selection activeCell="O6" sqref="O6"/>
    </sheetView>
  </sheetViews>
  <sheetFormatPr defaultRowHeight="15"/>
  <cols>
    <col min="1" max="1" width="5.85546875" customWidth="1"/>
    <col min="2" max="2" width="45.28515625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135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197.25" customHeight="1">
      <c r="A6" s="1" t="s">
        <v>18</v>
      </c>
      <c r="B6" s="48" t="s">
        <v>57</v>
      </c>
      <c r="C6" s="3" t="s">
        <v>58</v>
      </c>
      <c r="D6" s="35">
        <v>50</v>
      </c>
      <c r="E6" s="1"/>
      <c r="F6" s="1"/>
      <c r="G6" s="6">
        <f>ROUND(D6*F6,2)</f>
        <v>0</v>
      </c>
      <c r="H6" s="7">
        <v>0.08</v>
      </c>
      <c r="I6" s="6">
        <f>ROUND(F6*1.08,2)</f>
        <v>0</v>
      </c>
      <c r="J6" s="8">
        <f>ROUND(D6*I6,2)</f>
        <v>0</v>
      </c>
      <c r="K6" s="2"/>
    </row>
    <row r="7" spans="1:11" ht="196.5" customHeight="1">
      <c r="A7" s="1" t="s">
        <v>19</v>
      </c>
      <c r="B7" s="48" t="s">
        <v>59</v>
      </c>
      <c r="C7" s="3" t="s">
        <v>58</v>
      </c>
      <c r="D7" s="35">
        <v>30</v>
      </c>
      <c r="E7" s="1"/>
      <c r="F7" s="1"/>
      <c r="G7" s="6">
        <f t="shared" ref="G7:G11" si="0">ROUND(D7*F7,2)</f>
        <v>0</v>
      </c>
      <c r="H7" s="7">
        <v>0.08</v>
      </c>
      <c r="I7" s="6">
        <f t="shared" ref="I7:I11" si="1">ROUND(F7*1.08,2)</f>
        <v>0</v>
      </c>
      <c r="J7" s="8">
        <f t="shared" ref="J7:J11" si="2">ROUND(D7*I7,2)</f>
        <v>0</v>
      </c>
      <c r="K7" s="2"/>
    </row>
    <row r="8" spans="1:11" ht="200.25" customHeight="1">
      <c r="A8" s="1" t="s">
        <v>20</v>
      </c>
      <c r="B8" s="48" t="s">
        <v>60</v>
      </c>
      <c r="C8" s="3" t="s">
        <v>58</v>
      </c>
      <c r="D8" s="35">
        <v>40</v>
      </c>
      <c r="E8" s="1"/>
      <c r="F8" s="1"/>
      <c r="G8" s="6">
        <f t="shared" ref="G8:G10" si="3">ROUND(D8*F8,2)</f>
        <v>0</v>
      </c>
      <c r="H8" s="7">
        <v>0.08</v>
      </c>
      <c r="I8" s="6">
        <f t="shared" ref="I8:I10" si="4">ROUND(F8*1.08,2)</f>
        <v>0</v>
      </c>
      <c r="J8" s="8">
        <f t="shared" ref="J8:J10" si="5">ROUND(D8*I8,2)</f>
        <v>0</v>
      </c>
      <c r="K8" s="2"/>
    </row>
    <row r="9" spans="1:11" ht="50.25" customHeight="1">
      <c r="A9" s="1" t="s">
        <v>21</v>
      </c>
      <c r="B9" s="48" t="s">
        <v>61</v>
      </c>
      <c r="C9" s="3" t="s">
        <v>58</v>
      </c>
      <c r="D9" s="35">
        <v>100</v>
      </c>
      <c r="E9" s="1"/>
      <c r="F9" s="1"/>
      <c r="G9" s="6">
        <f t="shared" si="3"/>
        <v>0</v>
      </c>
      <c r="H9" s="7">
        <v>0.08</v>
      </c>
      <c r="I9" s="6">
        <f t="shared" si="4"/>
        <v>0</v>
      </c>
      <c r="J9" s="8">
        <f t="shared" si="5"/>
        <v>0</v>
      </c>
      <c r="K9" s="2"/>
    </row>
    <row r="10" spans="1:11" ht="98.25" customHeight="1">
      <c r="A10" s="1" t="s">
        <v>29</v>
      </c>
      <c r="B10" s="48" t="s">
        <v>122</v>
      </c>
      <c r="C10" s="3" t="s">
        <v>58</v>
      </c>
      <c r="D10" s="35">
        <v>10</v>
      </c>
      <c r="E10" s="1"/>
      <c r="F10" s="1"/>
      <c r="G10" s="6">
        <f t="shared" si="3"/>
        <v>0</v>
      </c>
      <c r="H10" s="7">
        <v>0.08</v>
      </c>
      <c r="I10" s="6">
        <f t="shared" si="4"/>
        <v>0</v>
      </c>
      <c r="J10" s="8">
        <f t="shared" si="5"/>
        <v>0</v>
      </c>
      <c r="K10" s="2"/>
    </row>
    <row r="11" spans="1:11" ht="93" customHeight="1">
      <c r="A11" s="1" t="s">
        <v>30</v>
      </c>
      <c r="B11" s="48" t="s">
        <v>123</v>
      </c>
      <c r="C11" s="3" t="s">
        <v>58</v>
      </c>
      <c r="D11" s="35">
        <v>4</v>
      </c>
      <c r="E11" s="1"/>
      <c r="F11" s="1"/>
      <c r="G11" s="6">
        <f t="shared" si="0"/>
        <v>0</v>
      </c>
      <c r="H11" s="7">
        <v>0.08</v>
      </c>
      <c r="I11" s="6">
        <f t="shared" si="1"/>
        <v>0</v>
      </c>
      <c r="J11" s="8">
        <f t="shared" si="2"/>
        <v>0</v>
      </c>
      <c r="K11" s="15"/>
    </row>
    <row r="12" spans="1:11" ht="65.25" customHeight="1">
      <c r="A12" s="1" t="s">
        <v>51</v>
      </c>
      <c r="B12" s="48" t="s">
        <v>62</v>
      </c>
      <c r="C12" s="35" t="s">
        <v>25</v>
      </c>
      <c r="D12" s="35">
        <v>90</v>
      </c>
      <c r="E12" s="1"/>
      <c r="F12" s="1"/>
      <c r="G12" s="6">
        <f t="shared" ref="G12" si="6">ROUND(D12*F12,2)</f>
        <v>0</v>
      </c>
      <c r="H12" s="7">
        <v>0.08</v>
      </c>
      <c r="I12" s="6">
        <f t="shared" ref="I12" si="7">ROUND(F12*1.08,2)</f>
        <v>0</v>
      </c>
      <c r="J12" s="8">
        <f t="shared" ref="J12" si="8">ROUND(D12*I12,2)</f>
        <v>0</v>
      </c>
      <c r="K12" s="15"/>
    </row>
    <row r="13" spans="1:11" ht="18" customHeight="1">
      <c r="A13" s="77" t="s">
        <v>17</v>
      </c>
      <c r="B13" s="77"/>
      <c r="C13" s="77"/>
      <c r="D13" s="77"/>
      <c r="E13" s="77"/>
      <c r="F13" s="77"/>
      <c r="G13" s="17">
        <f>SUM(G6:G12)</f>
        <v>0</v>
      </c>
      <c r="H13" s="18" t="s">
        <v>11</v>
      </c>
      <c r="I13" s="19" t="s">
        <v>11</v>
      </c>
      <c r="J13" s="17">
        <f>SUM(J6:J12)</f>
        <v>0</v>
      </c>
      <c r="K13" s="19" t="s">
        <v>11</v>
      </c>
    </row>
    <row r="15" spans="1:11" ht="15" customHeight="1">
      <c r="A15" s="78" t="s">
        <v>13</v>
      </c>
      <c r="B15" s="78"/>
      <c r="C15" s="78"/>
      <c r="D15" s="78"/>
      <c r="E15" s="78"/>
    </row>
    <row r="16" spans="1:11">
      <c r="A16" s="72" t="s">
        <v>16</v>
      </c>
      <c r="B16" s="72"/>
      <c r="C16" s="72"/>
      <c r="D16" s="72"/>
      <c r="E16" s="72"/>
    </row>
    <row r="17" spans="1:11">
      <c r="A17" s="72" t="s">
        <v>14</v>
      </c>
      <c r="B17" s="72"/>
      <c r="C17" s="72"/>
      <c r="D17" s="72"/>
      <c r="E17" s="72"/>
    </row>
    <row r="20" spans="1:11">
      <c r="A20" s="73"/>
      <c r="B20" s="73"/>
      <c r="C20" s="73"/>
      <c r="G20" s="73"/>
      <c r="H20" s="73"/>
      <c r="I20" s="73"/>
      <c r="J20" s="73"/>
      <c r="K20" s="73"/>
    </row>
  </sheetData>
  <mergeCells count="9">
    <mergeCell ref="A17:E17"/>
    <mergeCell ref="A20:C20"/>
    <mergeCell ref="G20:K20"/>
    <mergeCell ref="H1:K1"/>
    <mergeCell ref="A2:K2"/>
    <mergeCell ref="A3:K3"/>
    <mergeCell ref="A13:F13"/>
    <mergeCell ref="A15:E15"/>
    <mergeCell ref="A16:E16"/>
  </mergeCells>
  <phoneticPr fontId="9" type="noConversion"/>
  <pageMargins left="0.7" right="0.7" top="0.75" bottom="0.75" header="0.3" footer="0.3"/>
  <pageSetup paperSize="9" scale="7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0B55B-4586-4A6B-B2E8-E55F58BEB950}">
  <sheetPr>
    <pageSetUpPr fitToPage="1"/>
  </sheetPr>
  <dimension ref="A1:K15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136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62.25" customHeight="1">
      <c r="A6" s="1" t="s">
        <v>18</v>
      </c>
      <c r="B6" s="36" t="s">
        <v>63</v>
      </c>
      <c r="C6" s="35" t="s">
        <v>25</v>
      </c>
      <c r="D6" s="35">
        <v>2300</v>
      </c>
      <c r="E6" s="10"/>
      <c r="F6" s="1"/>
      <c r="G6" s="6">
        <f>ROUND(D6*F6,2)</f>
        <v>0</v>
      </c>
      <c r="H6" s="7">
        <v>0.08</v>
      </c>
      <c r="I6" s="12">
        <f>ROUND(F6*1.08,2)</f>
        <v>0</v>
      </c>
      <c r="J6" s="8">
        <f>ROUND(D6*I6,2)</f>
        <v>0</v>
      </c>
      <c r="K6" s="15"/>
    </row>
    <row r="7" spans="1:11" ht="66.75" customHeight="1">
      <c r="A7" s="1" t="s">
        <v>19</v>
      </c>
      <c r="B7" s="36" t="s">
        <v>64</v>
      </c>
      <c r="C7" s="35" t="s">
        <v>25</v>
      </c>
      <c r="D7" s="35">
        <v>260</v>
      </c>
      <c r="E7" s="10"/>
      <c r="F7" s="1"/>
      <c r="G7" s="6">
        <f>ROUND(D7*F7,2)</f>
        <v>0</v>
      </c>
      <c r="H7" s="7">
        <v>0.08</v>
      </c>
      <c r="I7" s="12">
        <f>ROUND(F7*1.08,2)</f>
        <v>0</v>
      </c>
      <c r="J7" s="8">
        <f>ROUND(D7*I7,2)</f>
        <v>0</v>
      </c>
      <c r="K7" s="15"/>
    </row>
    <row r="8" spans="1:11" ht="18" customHeight="1">
      <c r="A8" s="77" t="s">
        <v>17</v>
      </c>
      <c r="B8" s="77"/>
      <c r="C8" s="77"/>
      <c r="D8" s="77"/>
      <c r="E8" s="77"/>
      <c r="F8" s="77"/>
      <c r="G8" s="17">
        <f>SUM(G6:G7)</f>
        <v>0</v>
      </c>
      <c r="H8" s="18" t="s">
        <v>11</v>
      </c>
      <c r="I8" s="19" t="s">
        <v>11</v>
      </c>
      <c r="J8" s="17">
        <f>SUM(J6:J7)</f>
        <v>0</v>
      </c>
      <c r="K8" s="19" t="s">
        <v>11</v>
      </c>
    </row>
    <row r="10" spans="1:11" ht="15" customHeight="1">
      <c r="A10" s="78" t="s">
        <v>13</v>
      </c>
      <c r="B10" s="78"/>
      <c r="C10" s="78"/>
      <c r="D10" s="78"/>
      <c r="E10" s="78"/>
    </row>
    <row r="11" spans="1:11">
      <c r="A11" s="72" t="s">
        <v>16</v>
      </c>
      <c r="B11" s="72"/>
      <c r="C11" s="72"/>
      <c r="D11" s="72"/>
      <c r="E11" s="72"/>
    </row>
    <row r="12" spans="1:11">
      <c r="A12" s="72" t="s">
        <v>14</v>
      </c>
      <c r="B12" s="72"/>
      <c r="C12" s="72"/>
      <c r="D12" s="72"/>
      <c r="E12" s="72"/>
    </row>
    <row r="15" spans="1:11">
      <c r="A15" s="73"/>
      <c r="B15" s="73"/>
      <c r="C15" s="73"/>
      <c r="G15" s="73"/>
      <c r="H15" s="73"/>
      <c r="I15" s="73"/>
      <c r="J15" s="73"/>
      <c r="K15" s="73"/>
    </row>
  </sheetData>
  <mergeCells count="9">
    <mergeCell ref="A12:E12"/>
    <mergeCell ref="A15:C15"/>
    <mergeCell ref="G15:K15"/>
    <mergeCell ref="H1:K1"/>
    <mergeCell ref="A2:K2"/>
    <mergeCell ref="A3:K3"/>
    <mergeCell ref="A8:F8"/>
    <mergeCell ref="A10:E10"/>
    <mergeCell ref="A11:E11"/>
  </mergeCells>
  <phoneticPr fontId="9" type="noConversion"/>
  <pageMargins left="0.7" right="0.7" top="0.75" bottom="0.75" header="0.3" footer="0.3"/>
  <pageSetup paperSize="9" scale="7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8203B-5AD5-479E-B906-0C183D09D4BA}">
  <sheetPr>
    <pageSetUpPr fitToPage="1"/>
  </sheetPr>
  <dimension ref="A1:K39"/>
  <sheetViews>
    <sheetView topLeftCell="A37" workbookViewId="0">
      <selection activeCell="A39" sqref="A39:XFD39"/>
    </sheetView>
  </sheetViews>
  <sheetFormatPr defaultRowHeight="15"/>
  <cols>
    <col min="1" max="1" width="5.8554687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137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>
      <c r="A6" s="50" t="s">
        <v>18</v>
      </c>
      <c r="B6" s="86" t="s">
        <v>65</v>
      </c>
      <c r="C6" s="86"/>
      <c r="D6" s="86"/>
      <c r="E6" s="86"/>
      <c r="F6" s="86"/>
      <c r="G6" s="86"/>
      <c r="H6" s="86"/>
      <c r="I6" s="86"/>
      <c r="J6" s="86"/>
      <c r="K6" s="86"/>
    </row>
    <row r="7" spans="1:11">
      <c r="A7" s="83"/>
      <c r="B7" s="51" t="s">
        <v>66</v>
      </c>
      <c r="C7" s="3" t="s">
        <v>45</v>
      </c>
      <c r="D7" s="35">
        <v>65</v>
      </c>
      <c r="E7" s="40"/>
      <c r="F7" s="40"/>
      <c r="G7" s="42">
        <f>ROUND(D7*F7,2)</f>
        <v>0</v>
      </c>
      <c r="H7" s="43">
        <v>0.08</v>
      </c>
      <c r="I7" s="53">
        <f>ROUND(F7*1.08,2)</f>
        <v>0</v>
      </c>
      <c r="J7" s="44">
        <f>ROUND(D7*I7,2)</f>
        <v>0</v>
      </c>
      <c r="K7" s="40"/>
    </row>
    <row r="8" spans="1:11">
      <c r="A8" s="85"/>
      <c r="B8" s="51" t="s">
        <v>67</v>
      </c>
      <c r="C8" s="3" t="s">
        <v>45</v>
      </c>
      <c r="D8" s="35">
        <v>35</v>
      </c>
      <c r="E8" s="40"/>
      <c r="F8" s="40"/>
      <c r="G8" s="42">
        <f>ROUND(D8*F8,2)</f>
        <v>0</v>
      </c>
      <c r="H8" s="43">
        <v>0.08</v>
      </c>
      <c r="I8" s="53">
        <f>ROUND(F8*1.08,2)</f>
        <v>0</v>
      </c>
      <c r="J8" s="44">
        <f>ROUND(D8*I8,2)</f>
        <v>0</v>
      </c>
      <c r="K8" s="40"/>
    </row>
    <row r="9" spans="1:11" ht="15" customHeight="1">
      <c r="A9" s="3" t="s">
        <v>19</v>
      </c>
      <c r="B9" s="86" t="s">
        <v>68</v>
      </c>
      <c r="C9" s="86"/>
      <c r="D9" s="86"/>
      <c r="E9" s="86"/>
      <c r="F9" s="86"/>
      <c r="G9" s="86"/>
      <c r="H9" s="86"/>
      <c r="I9" s="86"/>
      <c r="J9" s="86"/>
      <c r="K9" s="86"/>
    </row>
    <row r="10" spans="1:11">
      <c r="A10" s="83"/>
      <c r="B10" s="51" t="s">
        <v>69</v>
      </c>
      <c r="C10" s="3" t="s">
        <v>45</v>
      </c>
      <c r="D10" s="35">
        <v>630</v>
      </c>
      <c r="E10" s="40"/>
      <c r="F10" s="40"/>
      <c r="G10" s="42">
        <f t="shared" ref="G10:G13" si="0">ROUND(D10*F10,2)</f>
        <v>0</v>
      </c>
      <c r="H10" s="43">
        <v>0.08</v>
      </c>
      <c r="I10" s="53">
        <f t="shared" ref="I10:I13" si="1">ROUND(F10*1.08,2)</f>
        <v>0</v>
      </c>
      <c r="J10" s="44">
        <f t="shared" ref="J10:J13" si="2">ROUND(D10*I10,2)</f>
        <v>0</v>
      </c>
      <c r="K10" s="40"/>
    </row>
    <row r="11" spans="1:11">
      <c r="A11" s="84"/>
      <c r="B11" s="51" t="s">
        <v>70</v>
      </c>
      <c r="C11" s="3" t="s">
        <v>45</v>
      </c>
      <c r="D11" s="35">
        <v>230</v>
      </c>
      <c r="E11" s="40"/>
      <c r="F11" s="40"/>
      <c r="G11" s="42">
        <f t="shared" si="0"/>
        <v>0</v>
      </c>
      <c r="H11" s="43">
        <v>0.08</v>
      </c>
      <c r="I11" s="53">
        <f t="shared" si="1"/>
        <v>0</v>
      </c>
      <c r="J11" s="44">
        <f t="shared" si="2"/>
        <v>0</v>
      </c>
      <c r="K11" s="40"/>
    </row>
    <row r="12" spans="1:11">
      <c r="A12" s="84"/>
      <c r="B12" s="51" t="s">
        <v>71</v>
      </c>
      <c r="C12" s="3" t="s">
        <v>45</v>
      </c>
      <c r="D12" s="35">
        <v>120</v>
      </c>
      <c r="E12" s="40"/>
      <c r="F12" s="40"/>
      <c r="G12" s="42">
        <f t="shared" si="0"/>
        <v>0</v>
      </c>
      <c r="H12" s="43">
        <v>0.08</v>
      </c>
      <c r="I12" s="53">
        <f t="shared" si="1"/>
        <v>0</v>
      </c>
      <c r="J12" s="44">
        <f t="shared" si="2"/>
        <v>0</v>
      </c>
      <c r="K12" s="41"/>
    </row>
    <row r="13" spans="1:11">
      <c r="A13" s="85"/>
      <c r="B13" s="51" t="s">
        <v>72</v>
      </c>
      <c r="C13" s="3" t="s">
        <v>45</v>
      </c>
      <c r="D13" s="35">
        <v>37</v>
      </c>
      <c r="E13" s="40"/>
      <c r="F13" s="40"/>
      <c r="G13" s="42">
        <f t="shared" si="0"/>
        <v>0</v>
      </c>
      <c r="H13" s="43">
        <v>0.08</v>
      </c>
      <c r="I13" s="53">
        <f t="shared" si="1"/>
        <v>0</v>
      </c>
      <c r="J13" s="44">
        <f t="shared" si="2"/>
        <v>0</v>
      </c>
      <c r="K13" s="41"/>
    </row>
    <row r="14" spans="1:11" ht="15" customHeight="1">
      <c r="A14" s="35" t="s">
        <v>20</v>
      </c>
      <c r="B14" s="86" t="s">
        <v>73</v>
      </c>
      <c r="C14" s="86"/>
      <c r="D14" s="86"/>
      <c r="E14" s="86"/>
      <c r="F14" s="86"/>
      <c r="G14" s="86"/>
      <c r="H14" s="86"/>
      <c r="I14" s="86"/>
      <c r="J14" s="86"/>
      <c r="K14" s="86"/>
    </row>
    <row r="15" spans="1:11">
      <c r="A15" s="83"/>
      <c r="B15" s="51" t="s">
        <v>69</v>
      </c>
      <c r="C15" s="3" t="s">
        <v>45</v>
      </c>
      <c r="D15" s="35">
        <v>650</v>
      </c>
      <c r="E15" s="40"/>
      <c r="F15" s="40"/>
      <c r="G15" s="42">
        <f t="shared" ref="G15:G18" si="3">ROUND(D15*F15,2)</f>
        <v>0</v>
      </c>
      <c r="H15" s="43">
        <v>0.08</v>
      </c>
      <c r="I15" s="53">
        <f t="shared" ref="I15:I18" si="4">ROUND(F15*1.08,2)</f>
        <v>0</v>
      </c>
      <c r="J15" s="44">
        <f t="shared" ref="J15:J18" si="5">ROUND(D15*I15,2)</f>
        <v>0</v>
      </c>
      <c r="K15" s="41"/>
    </row>
    <row r="16" spans="1:11">
      <c r="A16" s="84"/>
      <c r="B16" s="51" t="s">
        <v>74</v>
      </c>
      <c r="C16" s="3" t="s">
        <v>45</v>
      </c>
      <c r="D16" s="35">
        <v>300</v>
      </c>
      <c r="E16" s="40"/>
      <c r="F16" s="40"/>
      <c r="G16" s="42">
        <f t="shared" si="3"/>
        <v>0</v>
      </c>
      <c r="H16" s="43">
        <v>0.08</v>
      </c>
      <c r="I16" s="53">
        <f t="shared" si="4"/>
        <v>0</v>
      </c>
      <c r="J16" s="44">
        <f t="shared" si="5"/>
        <v>0</v>
      </c>
      <c r="K16" s="41"/>
    </row>
    <row r="17" spans="1:11">
      <c r="A17" s="84"/>
      <c r="B17" s="51" t="s">
        <v>75</v>
      </c>
      <c r="C17" s="3" t="s">
        <v>45</v>
      </c>
      <c r="D17" s="35">
        <v>120</v>
      </c>
      <c r="E17" s="40"/>
      <c r="F17" s="40"/>
      <c r="G17" s="42">
        <f t="shared" si="3"/>
        <v>0</v>
      </c>
      <c r="H17" s="43">
        <v>0.08</v>
      </c>
      <c r="I17" s="53">
        <f t="shared" si="4"/>
        <v>0</v>
      </c>
      <c r="J17" s="44">
        <f t="shared" si="5"/>
        <v>0</v>
      </c>
      <c r="K17" s="41"/>
    </row>
    <row r="18" spans="1:11">
      <c r="A18" s="85"/>
      <c r="B18" s="51" t="s">
        <v>72</v>
      </c>
      <c r="C18" s="3" t="s">
        <v>45</v>
      </c>
      <c r="D18" s="35">
        <v>10</v>
      </c>
      <c r="E18" s="40"/>
      <c r="F18" s="40"/>
      <c r="G18" s="42">
        <f t="shared" si="3"/>
        <v>0</v>
      </c>
      <c r="H18" s="43">
        <v>0.08</v>
      </c>
      <c r="I18" s="53">
        <f t="shared" si="4"/>
        <v>0</v>
      </c>
      <c r="J18" s="44">
        <f t="shared" si="5"/>
        <v>0</v>
      </c>
      <c r="K18" s="41"/>
    </row>
    <row r="19" spans="1:11" ht="15" customHeight="1">
      <c r="A19" s="35" t="s">
        <v>21</v>
      </c>
      <c r="B19" s="86" t="s">
        <v>76</v>
      </c>
      <c r="C19" s="86"/>
      <c r="D19" s="86"/>
      <c r="E19" s="86"/>
      <c r="F19" s="86"/>
      <c r="G19" s="86"/>
      <c r="H19" s="86"/>
      <c r="I19" s="86"/>
      <c r="J19" s="86"/>
      <c r="K19" s="86"/>
    </row>
    <row r="20" spans="1:11">
      <c r="A20" s="83"/>
      <c r="B20" s="51" t="s">
        <v>77</v>
      </c>
      <c r="C20" s="3" t="s">
        <v>45</v>
      </c>
      <c r="D20" s="35">
        <v>450</v>
      </c>
      <c r="E20" s="40"/>
      <c r="F20" s="40"/>
      <c r="G20" s="42">
        <f t="shared" ref="G20:G22" si="6">ROUND(D20*F20,2)</f>
        <v>0</v>
      </c>
      <c r="H20" s="43">
        <v>0.08</v>
      </c>
      <c r="I20" s="53">
        <f t="shared" ref="I20:I22" si="7">ROUND(F20*1.08,2)</f>
        <v>0</v>
      </c>
      <c r="J20" s="44">
        <f t="shared" ref="J20:J22" si="8">ROUND(D20*I20,2)</f>
        <v>0</v>
      </c>
      <c r="K20" s="41"/>
    </row>
    <row r="21" spans="1:11">
      <c r="A21" s="84"/>
      <c r="B21" s="51" t="s">
        <v>78</v>
      </c>
      <c r="C21" s="3" t="s">
        <v>45</v>
      </c>
      <c r="D21" s="35">
        <v>290</v>
      </c>
      <c r="E21" s="40"/>
      <c r="F21" s="40"/>
      <c r="G21" s="42">
        <f t="shared" si="6"/>
        <v>0</v>
      </c>
      <c r="H21" s="43">
        <v>0.08</v>
      </c>
      <c r="I21" s="53">
        <f t="shared" si="7"/>
        <v>0</v>
      </c>
      <c r="J21" s="44">
        <f t="shared" si="8"/>
        <v>0</v>
      </c>
      <c r="K21" s="41"/>
    </row>
    <row r="22" spans="1:11">
      <c r="A22" s="85"/>
      <c r="B22" s="51" t="s">
        <v>79</v>
      </c>
      <c r="C22" s="3" t="s">
        <v>45</v>
      </c>
      <c r="D22" s="35">
        <v>90</v>
      </c>
      <c r="E22" s="40"/>
      <c r="F22" s="40"/>
      <c r="G22" s="42">
        <f t="shared" si="6"/>
        <v>0</v>
      </c>
      <c r="H22" s="43">
        <v>0.08</v>
      </c>
      <c r="I22" s="53">
        <f t="shared" si="7"/>
        <v>0</v>
      </c>
      <c r="J22" s="44">
        <f t="shared" si="8"/>
        <v>0</v>
      </c>
      <c r="K22" s="41"/>
    </row>
    <row r="23" spans="1:11">
      <c r="A23" s="35" t="s">
        <v>29</v>
      </c>
      <c r="B23" s="86" t="s">
        <v>80</v>
      </c>
      <c r="C23" s="86"/>
      <c r="D23" s="86"/>
      <c r="E23" s="86"/>
      <c r="F23" s="86"/>
      <c r="G23" s="86"/>
      <c r="H23" s="86"/>
      <c r="I23" s="86"/>
      <c r="J23" s="86"/>
      <c r="K23" s="86"/>
    </row>
    <row r="24" spans="1:11">
      <c r="A24" s="83"/>
      <c r="B24" s="51" t="s">
        <v>81</v>
      </c>
      <c r="C24" s="3" t="s">
        <v>45</v>
      </c>
      <c r="D24" s="35">
        <v>190</v>
      </c>
      <c r="E24" s="40"/>
      <c r="F24" s="40"/>
      <c r="G24" s="42">
        <f t="shared" ref="G24:G25" si="9">ROUND(D24*F24,2)</f>
        <v>0</v>
      </c>
      <c r="H24" s="43">
        <v>0.08</v>
      </c>
      <c r="I24" s="53">
        <f t="shared" ref="I24:I25" si="10">ROUND(F24*1.08,2)</f>
        <v>0</v>
      </c>
      <c r="J24" s="44">
        <f t="shared" ref="J24:J25" si="11">ROUND(D24*I24,2)</f>
        <v>0</v>
      </c>
      <c r="K24" s="41"/>
    </row>
    <row r="25" spans="1:11">
      <c r="A25" s="85"/>
      <c r="B25" s="51" t="s">
        <v>82</v>
      </c>
      <c r="C25" s="3" t="s">
        <v>45</v>
      </c>
      <c r="D25" s="35">
        <v>520</v>
      </c>
      <c r="E25" s="40"/>
      <c r="F25" s="40"/>
      <c r="G25" s="42">
        <f t="shared" si="9"/>
        <v>0</v>
      </c>
      <c r="H25" s="43">
        <v>0.08</v>
      </c>
      <c r="I25" s="53">
        <f t="shared" si="10"/>
        <v>0</v>
      </c>
      <c r="J25" s="44">
        <f t="shared" si="11"/>
        <v>0</v>
      </c>
      <c r="K25" s="41"/>
    </row>
    <row r="26" spans="1:11">
      <c r="A26" s="35" t="s">
        <v>30</v>
      </c>
      <c r="B26" s="86" t="s">
        <v>83</v>
      </c>
      <c r="C26" s="86"/>
      <c r="D26" s="86"/>
      <c r="E26" s="86"/>
      <c r="F26" s="86"/>
      <c r="G26" s="86"/>
      <c r="H26" s="86"/>
      <c r="I26" s="86"/>
      <c r="J26" s="86"/>
      <c r="K26" s="86"/>
    </row>
    <row r="27" spans="1:11">
      <c r="A27" s="83"/>
      <c r="B27" s="3" t="s">
        <v>84</v>
      </c>
      <c r="C27" s="3" t="s">
        <v>45</v>
      </c>
      <c r="D27" s="35">
        <v>45</v>
      </c>
      <c r="E27" s="40"/>
      <c r="F27" s="40"/>
      <c r="G27" s="42">
        <f t="shared" ref="G27:G28" si="12">ROUND(D27*F27,2)</f>
        <v>0</v>
      </c>
      <c r="H27" s="43">
        <v>0.08</v>
      </c>
      <c r="I27" s="53">
        <f t="shared" ref="I27:I28" si="13">ROUND(F27*1.08,2)</f>
        <v>0</v>
      </c>
      <c r="J27" s="44">
        <f t="shared" ref="J27:J28" si="14">ROUND(D27*I27,2)</f>
        <v>0</v>
      </c>
      <c r="K27" s="41"/>
    </row>
    <row r="28" spans="1:11">
      <c r="A28" s="85"/>
      <c r="B28" s="3" t="s">
        <v>85</v>
      </c>
      <c r="C28" s="3" t="s">
        <v>45</v>
      </c>
      <c r="D28" s="35">
        <v>65</v>
      </c>
      <c r="E28" s="40"/>
      <c r="F28" s="40"/>
      <c r="G28" s="42">
        <f t="shared" si="12"/>
        <v>0</v>
      </c>
      <c r="H28" s="43">
        <v>0.08</v>
      </c>
      <c r="I28" s="53">
        <f t="shared" si="13"/>
        <v>0</v>
      </c>
      <c r="J28" s="44">
        <f t="shared" si="14"/>
        <v>0</v>
      </c>
      <c r="K28" s="41"/>
    </row>
    <row r="29" spans="1:11" ht="409.5">
      <c r="A29" s="10" t="s">
        <v>51</v>
      </c>
      <c r="B29" s="49" t="s">
        <v>86</v>
      </c>
      <c r="C29" s="3" t="s">
        <v>87</v>
      </c>
      <c r="D29" s="10">
        <v>1000</v>
      </c>
      <c r="E29" s="40"/>
      <c r="F29" s="40"/>
      <c r="G29" s="42">
        <f t="shared" ref="G29:G31" si="15">ROUND(D29*F29,2)</f>
        <v>0</v>
      </c>
      <c r="H29" s="43">
        <v>0.08</v>
      </c>
      <c r="I29" s="53">
        <f t="shared" ref="I29:I31" si="16">ROUND(F29*1.08,2)</f>
        <v>0</v>
      </c>
      <c r="J29" s="44">
        <f t="shared" ref="J29:J31" si="17">ROUND(D29*I29,2)</f>
        <v>0</v>
      </c>
      <c r="K29" s="41"/>
    </row>
    <row r="30" spans="1:11" ht="360">
      <c r="A30" s="10" t="s">
        <v>52</v>
      </c>
      <c r="B30" s="26" t="s">
        <v>88</v>
      </c>
      <c r="C30" s="3" t="s">
        <v>87</v>
      </c>
      <c r="D30" s="10">
        <v>160</v>
      </c>
      <c r="E30" s="40"/>
      <c r="F30" s="40"/>
      <c r="G30" s="42">
        <f t="shared" si="15"/>
        <v>0</v>
      </c>
      <c r="H30" s="43">
        <v>0.08</v>
      </c>
      <c r="I30" s="53">
        <f t="shared" si="16"/>
        <v>0</v>
      </c>
      <c r="J30" s="44">
        <f t="shared" si="17"/>
        <v>0</v>
      </c>
      <c r="K30" s="41"/>
    </row>
    <row r="31" spans="1:11" ht="409.5">
      <c r="A31" s="10" t="s">
        <v>53</v>
      </c>
      <c r="B31" s="52" t="s">
        <v>89</v>
      </c>
      <c r="C31" s="3" t="s">
        <v>87</v>
      </c>
      <c r="D31" s="35">
        <v>100</v>
      </c>
      <c r="E31" s="40"/>
      <c r="F31" s="40"/>
      <c r="G31" s="42">
        <f t="shared" si="15"/>
        <v>0</v>
      </c>
      <c r="H31" s="43">
        <v>0.08</v>
      </c>
      <c r="I31" s="53">
        <f t="shared" si="16"/>
        <v>0</v>
      </c>
      <c r="J31" s="44">
        <f t="shared" si="17"/>
        <v>0</v>
      </c>
      <c r="K31" s="41"/>
    </row>
    <row r="32" spans="1:11" ht="18" customHeight="1">
      <c r="A32" s="77" t="s">
        <v>17</v>
      </c>
      <c r="B32" s="77"/>
      <c r="C32" s="77"/>
      <c r="D32" s="77"/>
      <c r="E32" s="77"/>
      <c r="F32" s="77"/>
      <c r="G32" s="17">
        <f>SUM(G7:G31)</f>
        <v>0</v>
      </c>
      <c r="H32" s="18" t="s">
        <v>11</v>
      </c>
      <c r="I32" s="19" t="s">
        <v>11</v>
      </c>
      <c r="J32" s="17">
        <f>SUM(J7:J31)</f>
        <v>0</v>
      </c>
      <c r="K32" s="19" t="s">
        <v>11</v>
      </c>
    </row>
    <row r="34" spans="1:11" ht="15" customHeight="1">
      <c r="A34" s="78" t="s">
        <v>13</v>
      </c>
      <c r="B34" s="78"/>
      <c r="C34" s="78"/>
      <c r="D34" s="78"/>
      <c r="E34" s="78"/>
    </row>
    <row r="35" spans="1:11">
      <c r="A35" s="72" t="s">
        <v>16</v>
      </c>
      <c r="B35" s="72"/>
      <c r="C35" s="72"/>
      <c r="D35" s="72"/>
      <c r="E35" s="72"/>
    </row>
    <row r="36" spans="1:11">
      <c r="A36" s="72" t="s">
        <v>14</v>
      </c>
      <c r="B36" s="72"/>
      <c r="C36" s="72"/>
      <c r="D36" s="72"/>
      <c r="E36" s="72"/>
    </row>
    <row r="39" spans="1:11">
      <c r="A39" s="73"/>
      <c r="B39" s="73"/>
      <c r="C39" s="73"/>
      <c r="G39" s="73"/>
      <c r="H39" s="73"/>
      <c r="I39" s="73"/>
      <c r="J39" s="73"/>
      <c r="K39" s="73"/>
    </row>
  </sheetData>
  <mergeCells count="21">
    <mergeCell ref="A36:E36"/>
    <mergeCell ref="A39:C39"/>
    <mergeCell ref="G39:K39"/>
    <mergeCell ref="H1:K1"/>
    <mergeCell ref="A2:K2"/>
    <mergeCell ref="A3:K3"/>
    <mergeCell ref="A32:F32"/>
    <mergeCell ref="A34:E34"/>
    <mergeCell ref="A35:E35"/>
    <mergeCell ref="B6:K6"/>
    <mergeCell ref="A7:A8"/>
    <mergeCell ref="B9:K9"/>
    <mergeCell ref="B14:K14"/>
    <mergeCell ref="B19:K19"/>
    <mergeCell ref="B23:K23"/>
    <mergeCell ref="B26:K26"/>
    <mergeCell ref="A10:A13"/>
    <mergeCell ref="A15:A18"/>
    <mergeCell ref="A20:A22"/>
    <mergeCell ref="A24:A25"/>
    <mergeCell ref="A27:A28"/>
  </mergeCells>
  <pageMargins left="0.7" right="0.7" top="0.75" bottom="0.75" header="0.3" footer="0.3"/>
  <pageSetup paperSize="9" scale="7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F600-A68D-4984-9E24-6A231F529E74}">
  <sheetPr>
    <pageSetUpPr fitToPage="1"/>
  </sheetPr>
  <dimension ref="A1:K18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138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24.75" customHeight="1">
      <c r="A6" s="3" t="s">
        <v>18</v>
      </c>
      <c r="B6" s="87" t="s">
        <v>90</v>
      </c>
      <c r="C6" s="87"/>
      <c r="D6" s="87"/>
      <c r="E6" s="87"/>
      <c r="F6" s="87"/>
      <c r="G6" s="87"/>
      <c r="H6" s="87"/>
      <c r="I6" s="87"/>
      <c r="J6" s="87"/>
      <c r="K6" s="87"/>
    </row>
    <row r="7" spans="1:11" ht="92.25" customHeight="1">
      <c r="A7" s="3" t="s">
        <v>19</v>
      </c>
      <c r="B7" s="48" t="s">
        <v>91</v>
      </c>
      <c r="C7" s="35" t="s">
        <v>25</v>
      </c>
      <c r="D7" s="35">
        <v>100</v>
      </c>
      <c r="E7" s="10"/>
      <c r="F7" s="1"/>
      <c r="G7" s="42">
        <f>ROUND(D7*F7,2)</f>
        <v>0</v>
      </c>
      <c r="H7" s="43">
        <v>0.08</v>
      </c>
      <c r="I7" s="53">
        <f>ROUND(F7*1.08,2)</f>
        <v>0</v>
      </c>
      <c r="J7" s="44">
        <f>ROUND(D7*I7,2)</f>
        <v>0</v>
      </c>
      <c r="K7" s="11"/>
    </row>
    <row r="8" spans="1:11" ht="120.75" customHeight="1">
      <c r="A8" s="3" t="s">
        <v>20</v>
      </c>
      <c r="B8" s="48" t="s">
        <v>92</v>
      </c>
      <c r="C8" s="35" t="s">
        <v>25</v>
      </c>
      <c r="D8" s="35">
        <v>215</v>
      </c>
      <c r="E8" s="10"/>
      <c r="F8" s="1"/>
      <c r="G8" s="42">
        <f t="shared" ref="G8:G10" si="0">ROUND(D8*F8,2)</f>
        <v>0</v>
      </c>
      <c r="H8" s="43">
        <v>0.08</v>
      </c>
      <c r="I8" s="53">
        <f t="shared" ref="I8:I10" si="1">ROUND(F8*1.08,2)</f>
        <v>0</v>
      </c>
      <c r="J8" s="44">
        <f t="shared" ref="J8:J10" si="2">ROUND(D8*I8,2)</f>
        <v>0</v>
      </c>
      <c r="K8" s="11"/>
    </row>
    <row r="9" spans="1:11" ht="76.5" customHeight="1">
      <c r="A9" s="3" t="s">
        <v>21</v>
      </c>
      <c r="B9" s="54" t="s">
        <v>93</v>
      </c>
      <c r="C9" s="35" t="s">
        <v>15</v>
      </c>
      <c r="D9" s="35">
        <v>30</v>
      </c>
      <c r="E9" s="10"/>
      <c r="F9" s="1"/>
      <c r="G9" s="42">
        <f t="shared" si="0"/>
        <v>0</v>
      </c>
      <c r="H9" s="43">
        <v>0.08</v>
      </c>
      <c r="I9" s="53">
        <f t="shared" si="1"/>
        <v>0</v>
      </c>
      <c r="J9" s="44">
        <f t="shared" si="2"/>
        <v>0</v>
      </c>
      <c r="K9" s="11"/>
    </row>
    <row r="10" spans="1:11" ht="77.25" customHeight="1">
      <c r="A10" s="3" t="s">
        <v>29</v>
      </c>
      <c r="B10" s="54" t="s">
        <v>94</v>
      </c>
      <c r="C10" s="35" t="s">
        <v>15</v>
      </c>
      <c r="D10" s="35">
        <v>30</v>
      </c>
      <c r="E10" s="10"/>
      <c r="F10" s="1"/>
      <c r="G10" s="42">
        <f t="shared" si="0"/>
        <v>0</v>
      </c>
      <c r="H10" s="43">
        <v>0.08</v>
      </c>
      <c r="I10" s="53">
        <f t="shared" si="1"/>
        <v>0</v>
      </c>
      <c r="J10" s="44">
        <f t="shared" si="2"/>
        <v>0</v>
      </c>
      <c r="K10" s="11"/>
    </row>
    <row r="11" spans="1:11" ht="18" customHeight="1">
      <c r="A11" s="77" t="s">
        <v>17</v>
      </c>
      <c r="B11" s="77"/>
      <c r="C11" s="77"/>
      <c r="D11" s="77"/>
      <c r="E11" s="77"/>
      <c r="F11" s="77"/>
      <c r="G11" s="17">
        <f>SUM(G7:G10)</f>
        <v>0</v>
      </c>
      <c r="H11" s="18" t="s">
        <v>11</v>
      </c>
      <c r="I11" s="19" t="s">
        <v>11</v>
      </c>
      <c r="J11" s="17">
        <f>SUM(J7:J10)</f>
        <v>0</v>
      </c>
      <c r="K11" s="19" t="s">
        <v>11</v>
      </c>
    </row>
    <row r="13" spans="1:11" ht="15" customHeight="1">
      <c r="A13" s="78" t="s">
        <v>13</v>
      </c>
      <c r="B13" s="78"/>
      <c r="C13" s="78"/>
      <c r="D13" s="78"/>
      <c r="E13" s="78"/>
    </row>
    <row r="14" spans="1:11">
      <c r="A14" s="72" t="s">
        <v>16</v>
      </c>
      <c r="B14" s="72"/>
      <c r="C14" s="72"/>
      <c r="D14" s="72"/>
      <c r="E14" s="72"/>
    </row>
    <row r="15" spans="1:11">
      <c r="A15" s="72" t="s">
        <v>14</v>
      </c>
      <c r="B15" s="72"/>
      <c r="C15" s="72"/>
      <c r="D15" s="72"/>
      <c r="E15" s="72"/>
    </row>
    <row r="18" spans="1:11">
      <c r="A18" s="73"/>
      <c r="B18" s="73"/>
      <c r="C18" s="73"/>
      <c r="G18" s="73"/>
      <c r="H18" s="73"/>
      <c r="I18" s="73"/>
      <c r="J18" s="73"/>
      <c r="K18" s="73"/>
    </row>
  </sheetData>
  <mergeCells count="10">
    <mergeCell ref="A15:E15"/>
    <mergeCell ref="A18:C18"/>
    <mergeCell ref="G18:K18"/>
    <mergeCell ref="H1:K1"/>
    <mergeCell ref="A2:K2"/>
    <mergeCell ref="A3:K3"/>
    <mergeCell ref="A11:F11"/>
    <mergeCell ref="A13:E13"/>
    <mergeCell ref="A14:E14"/>
    <mergeCell ref="B6:K6"/>
  </mergeCells>
  <phoneticPr fontId="9" type="noConversion"/>
  <pageMargins left="0.7" right="0.7" top="0.75" bottom="0.75" header="0.3" footer="0.3"/>
  <pageSetup paperSize="9" scale="7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E9F5A-1DB8-49E0-91E1-EE26D5F067F9}">
  <sheetPr>
    <pageSetUpPr fitToPage="1"/>
  </sheetPr>
  <dimension ref="A1:K23"/>
  <sheetViews>
    <sheetView workbookViewId="0">
      <selection activeCell="H1" sqref="H1:K1"/>
    </sheetView>
  </sheetViews>
  <sheetFormatPr defaultRowHeight="15"/>
  <cols>
    <col min="1" max="1" width="5.8554687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4.285156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139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>
      <c r="A6" s="55" t="s">
        <v>18</v>
      </c>
      <c r="B6" s="56" t="s">
        <v>95</v>
      </c>
      <c r="C6" s="56"/>
      <c r="D6" s="56"/>
      <c r="E6" s="56"/>
      <c r="F6" s="56"/>
      <c r="G6" s="56"/>
      <c r="H6" s="56"/>
      <c r="I6" s="56"/>
      <c r="J6" s="56"/>
      <c r="K6" s="41"/>
    </row>
    <row r="7" spans="1:11">
      <c r="A7" s="79"/>
      <c r="B7" s="3" t="s">
        <v>96</v>
      </c>
      <c r="C7" s="57" t="s">
        <v>25</v>
      </c>
      <c r="D7" s="71">
        <v>1470</v>
      </c>
      <c r="E7" s="41"/>
      <c r="F7" s="41"/>
      <c r="G7" s="6">
        <f t="shared" ref="G7:G12" si="0">ROUND(D7*F7,2)</f>
        <v>0</v>
      </c>
      <c r="H7" s="7">
        <v>0.08</v>
      </c>
      <c r="I7" s="12">
        <f t="shared" ref="I7:I12" si="1">ROUND(F7*1.08,2)</f>
        <v>0</v>
      </c>
      <c r="J7" s="8">
        <f t="shared" ref="J7:J12" si="2">ROUND(D7*I7,2)</f>
        <v>0</v>
      </c>
      <c r="K7" s="41"/>
    </row>
    <row r="8" spans="1:11">
      <c r="A8" s="80"/>
      <c r="B8" s="3" t="s">
        <v>97</v>
      </c>
      <c r="C8" s="57" t="s">
        <v>25</v>
      </c>
      <c r="D8" s="10">
        <v>650</v>
      </c>
      <c r="E8" s="40"/>
      <c r="F8" s="40"/>
      <c r="G8" s="6">
        <f t="shared" si="0"/>
        <v>0</v>
      </c>
      <c r="H8" s="7">
        <v>0.08</v>
      </c>
      <c r="I8" s="12">
        <f t="shared" si="1"/>
        <v>0</v>
      </c>
      <c r="J8" s="8">
        <f t="shared" si="2"/>
        <v>0</v>
      </c>
      <c r="K8" s="41"/>
    </row>
    <row r="9" spans="1:11">
      <c r="A9" s="80"/>
      <c r="B9" s="3" t="s">
        <v>98</v>
      </c>
      <c r="C9" s="58" t="s">
        <v>25</v>
      </c>
      <c r="D9" s="10">
        <v>1450</v>
      </c>
      <c r="E9" s="40"/>
      <c r="F9" s="40"/>
      <c r="G9" s="6">
        <f t="shared" si="0"/>
        <v>0</v>
      </c>
      <c r="H9" s="7">
        <v>0.08</v>
      </c>
      <c r="I9" s="12">
        <f t="shared" si="1"/>
        <v>0</v>
      </c>
      <c r="J9" s="8">
        <f t="shared" si="2"/>
        <v>0</v>
      </c>
      <c r="K9" s="41"/>
    </row>
    <row r="10" spans="1:11">
      <c r="A10" s="81"/>
      <c r="B10" s="59" t="s">
        <v>99</v>
      </c>
      <c r="C10" s="1" t="s">
        <v>25</v>
      </c>
      <c r="D10" s="10">
        <v>550</v>
      </c>
      <c r="E10" s="40"/>
      <c r="F10" s="40"/>
      <c r="G10" s="6">
        <f t="shared" si="0"/>
        <v>0</v>
      </c>
      <c r="H10" s="7">
        <v>0.08</v>
      </c>
      <c r="I10" s="12">
        <f t="shared" si="1"/>
        <v>0</v>
      </c>
      <c r="J10" s="8">
        <f t="shared" si="2"/>
        <v>0</v>
      </c>
      <c r="K10" s="41"/>
    </row>
    <row r="11" spans="1:11" ht="319.5" customHeight="1">
      <c r="A11" s="10" t="s">
        <v>19</v>
      </c>
      <c r="B11" s="54" t="s">
        <v>100</v>
      </c>
      <c r="C11" s="1" t="s">
        <v>25</v>
      </c>
      <c r="D11" s="10">
        <v>13600</v>
      </c>
      <c r="E11" s="40"/>
      <c r="F11" s="40"/>
      <c r="G11" s="6">
        <f t="shared" si="0"/>
        <v>0</v>
      </c>
      <c r="H11" s="7">
        <v>0.08</v>
      </c>
      <c r="I11" s="12">
        <f t="shared" si="1"/>
        <v>0</v>
      </c>
      <c r="J11" s="8">
        <f t="shared" si="2"/>
        <v>0</v>
      </c>
      <c r="K11" s="41"/>
    </row>
    <row r="12" spans="1:11" ht="330">
      <c r="A12" s="10" t="s">
        <v>20</v>
      </c>
      <c r="B12" s="60" t="s">
        <v>101</v>
      </c>
      <c r="C12" s="1" t="s">
        <v>25</v>
      </c>
      <c r="D12" s="10">
        <v>50000</v>
      </c>
      <c r="E12" s="40"/>
      <c r="F12" s="40"/>
      <c r="G12" s="6">
        <f t="shared" si="0"/>
        <v>0</v>
      </c>
      <c r="H12" s="7">
        <v>0.08</v>
      </c>
      <c r="I12" s="12">
        <f t="shared" si="1"/>
        <v>0</v>
      </c>
      <c r="J12" s="8">
        <f t="shared" si="2"/>
        <v>0</v>
      </c>
      <c r="K12" s="41"/>
    </row>
    <row r="13" spans="1:11" ht="409.5" customHeight="1">
      <c r="A13" s="1" t="s">
        <v>21</v>
      </c>
      <c r="B13" s="61" t="s">
        <v>102</v>
      </c>
      <c r="C13" s="1" t="s">
        <v>25</v>
      </c>
      <c r="D13" s="5">
        <v>18500</v>
      </c>
      <c r="E13" s="10"/>
      <c r="F13" s="1"/>
      <c r="G13" s="6">
        <f>ROUND(D13*F13,2)</f>
        <v>0</v>
      </c>
      <c r="H13" s="7">
        <v>0.08</v>
      </c>
      <c r="I13" s="12">
        <f>ROUND(F13*1.08,2)</f>
        <v>0</v>
      </c>
      <c r="J13" s="8">
        <f>ROUND(D13*I13,2)</f>
        <v>0</v>
      </c>
      <c r="K13" s="15"/>
    </row>
    <row r="14" spans="1:11" ht="201.75" customHeight="1">
      <c r="A14" s="1" t="s">
        <v>29</v>
      </c>
      <c r="B14" s="54" t="s">
        <v>124</v>
      </c>
      <c r="C14" s="1" t="s">
        <v>58</v>
      </c>
      <c r="D14" s="5">
        <v>900</v>
      </c>
      <c r="E14" s="10"/>
      <c r="F14" s="1"/>
      <c r="G14" s="6">
        <f>ROUND(D14*F14,2)</f>
        <v>0</v>
      </c>
      <c r="H14" s="7">
        <v>0.08</v>
      </c>
      <c r="I14" s="12">
        <f>ROUND(F14*1.08,2)</f>
        <v>0</v>
      </c>
      <c r="J14" s="8">
        <f>ROUND(D14*I14,2)</f>
        <v>0</v>
      </c>
      <c r="K14" s="15"/>
    </row>
    <row r="15" spans="1:11" ht="201.75" customHeight="1">
      <c r="A15" s="1"/>
      <c r="B15" s="54" t="s">
        <v>125</v>
      </c>
      <c r="C15" s="1" t="s">
        <v>58</v>
      </c>
      <c r="D15" s="5">
        <v>400</v>
      </c>
      <c r="E15" s="10"/>
      <c r="F15" s="1"/>
      <c r="G15" s="6">
        <f>ROUND(D15*F15,2)</f>
        <v>0</v>
      </c>
      <c r="H15" s="7"/>
      <c r="I15" s="12"/>
      <c r="J15" s="8"/>
      <c r="K15" s="15"/>
    </row>
    <row r="16" spans="1:11" ht="18" customHeight="1">
      <c r="A16" s="77" t="s">
        <v>17</v>
      </c>
      <c r="B16" s="77"/>
      <c r="C16" s="77"/>
      <c r="D16" s="77"/>
      <c r="E16" s="77"/>
      <c r="F16" s="77"/>
      <c r="G16" s="17">
        <f>SUM(G7:G15)</f>
        <v>0</v>
      </c>
      <c r="H16" s="18" t="s">
        <v>11</v>
      </c>
      <c r="I16" s="19" t="s">
        <v>11</v>
      </c>
      <c r="J16" s="17">
        <f>SUM(J7:J15)</f>
        <v>0</v>
      </c>
      <c r="K16" s="19" t="s">
        <v>11</v>
      </c>
    </row>
    <row r="18" spans="1:11" ht="15" customHeight="1">
      <c r="A18" s="78" t="s">
        <v>13</v>
      </c>
      <c r="B18" s="78"/>
      <c r="C18" s="78"/>
      <c r="D18" s="78"/>
      <c r="E18" s="78"/>
    </row>
    <row r="19" spans="1:11">
      <c r="A19" s="72" t="s">
        <v>16</v>
      </c>
      <c r="B19" s="72"/>
      <c r="C19" s="72"/>
      <c r="D19" s="72"/>
      <c r="E19" s="72"/>
    </row>
    <row r="20" spans="1:11">
      <c r="A20" s="72" t="s">
        <v>14</v>
      </c>
      <c r="B20" s="72"/>
      <c r="C20" s="72"/>
      <c r="D20" s="72"/>
      <c r="E20" s="72"/>
    </row>
    <row r="23" spans="1:11">
      <c r="A23" s="73"/>
      <c r="B23" s="73"/>
      <c r="C23" s="73"/>
      <c r="G23" s="73"/>
      <c r="H23" s="73"/>
      <c r="I23" s="73"/>
      <c r="J23" s="73"/>
      <c r="K23" s="73"/>
    </row>
  </sheetData>
  <mergeCells count="10">
    <mergeCell ref="A20:E20"/>
    <mergeCell ref="A23:C23"/>
    <mergeCell ref="G23:K23"/>
    <mergeCell ref="H1:K1"/>
    <mergeCell ref="A2:K2"/>
    <mergeCell ref="A3:K3"/>
    <mergeCell ref="A16:F16"/>
    <mergeCell ref="A18:E18"/>
    <mergeCell ref="A19:E19"/>
    <mergeCell ref="A7:A10"/>
  </mergeCells>
  <pageMargins left="0.7" right="0.7" top="0.75" bottom="0.75" header="0.3" footer="0.3"/>
  <pageSetup paperSize="9" scale="6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9234C-5670-4212-A88D-184CADEA3B72}">
  <sheetPr>
    <pageSetUpPr fitToPage="1"/>
  </sheetPr>
  <dimension ref="A1:K17"/>
  <sheetViews>
    <sheetView zoomScale="95" zoomScaleNormal="95" workbookViewId="0">
      <selection activeCell="H1" sqref="H1:K1"/>
    </sheetView>
  </sheetViews>
  <sheetFormatPr defaultRowHeight="15"/>
  <cols>
    <col min="1" max="1" width="4.2851562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122.25" customHeight="1">
      <c r="A6" s="4" t="s">
        <v>18</v>
      </c>
      <c r="B6" s="62" t="s">
        <v>103</v>
      </c>
      <c r="C6" s="47" t="s">
        <v>15</v>
      </c>
      <c r="D6" s="5">
        <v>400</v>
      </c>
      <c r="E6" s="1"/>
      <c r="F6" s="1"/>
      <c r="G6" s="6">
        <f>ROUND(D6*F6,2)</f>
        <v>0</v>
      </c>
      <c r="H6" s="16">
        <v>0.08</v>
      </c>
      <c r="I6" s="6">
        <f>ROUND(F6*1.08,2)</f>
        <v>0</v>
      </c>
      <c r="J6" s="8">
        <f>ROUND(D6*I6,2)</f>
        <v>0</v>
      </c>
      <c r="K6" s="2"/>
    </row>
    <row r="7" spans="1:11" ht="19.149999999999999" customHeight="1">
      <c r="A7" s="77" t="s">
        <v>17</v>
      </c>
      <c r="B7" s="77"/>
      <c r="C7" s="77"/>
      <c r="D7" s="77"/>
      <c r="E7" s="77"/>
      <c r="F7" s="77"/>
      <c r="G7" s="17">
        <f>SUM(G6:G6)</f>
        <v>0</v>
      </c>
      <c r="H7" s="18" t="s">
        <v>11</v>
      </c>
      <c r="I7" s="19" t="s">
        <v>11</v>
      </c>
      <c r="J7" s="17">
        <f>SUM(J6:J6)</f>
        <v>0</v>
      </c>
      <c r="K7" s="19" t="s">
        <v>11</v>
      </c>
    </row>
    <row r="9" spans="1:11" ht="15" customHeight="1">
      <c r="A9" s="78" t="s">
        <v>13</v>
      </c>
      <c r="B9" s="78"/>
      <c r="C9" s="78"/>
      <c r="D9" s="78"/>
      <c r="E9" s="78"/>
    </row>
    <row r="10" spans="1:11">
      <c r="A10" s="72" t="s">
        <v>16</v>
      </c>
      <c r="B10" s="72"/>
      <c r="C10" s="72"/>
      <c r="D10" s="72"/>
      <c r="E10" s="72"/>
    </row>
    <row r="11" spans="1:11">
      <c r="A11" s="72" t="s">
        <v>14</v>
      </c>
      <c r="B11" s="72"/>
      <c r="C11" s="72"/>
      <c r="D11" s="72"/>
      <c r="E11" s="72"/>
    </row>
    <row r="14" spans="1:11">
      <c r="A14" s="73"/>
      <c r="B14" s="73"/>
      <c r="C14" s="73"/>
      <c r="G14" s="73"/>
      <c r="H14" s="73"/>
      <c r="I14" s="73"/>
      <c r="J14" s="73"/>
      <c r="K14" s="73"/>
    </row>
    <row r="17" spans="2:2">
      <c r="B17" s="13"/>
    </row>
  </sheetData>
  <mergeCells count="9">
    <mergeCell ref="A11:E11"/>
    <mergeCell ref="A14:C14"/>
    <mergeCell ref="G14:K14"/>
    <mergeCell ref="H1:K1"/>
    <mergeCell ref="A2:K2"/>
    <mergeCell ref="A3:K3"/>
    <mergeCell ref="A7:F7"/>
    <mergeCell ref="A9:E9"/>
    <mergeCell ref="A10:E10"/>
  </mergeCells>
  <pageMargins left="0.7" right="0.7" top="0.75" bottom="0.75" header="0.3" footer="0.3"/>
  <pageSetup paperSize="9" scale="71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CA684-D4AF-4673-84DE-C5D4298D151F}">
  <sheetPr>
    <pageSetUpPr fitToPage="1"/>
  </sheetPr>
  <dimension ref="A1:K17"/>
  <sheetViews>
    <sheetView zoomScale="95" zoomScaleNormal="95" workbookViewId="0">
      <selection activeCell="H1" sqref="H1:K1"/>
    </sheetView>
  </sheetViews>
  <sheetFormatPr defaultRowHeight="15"/>
  <cols>
    <col min="1" max="1" width="4.2851562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141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99" customHeight="1">
      <c r="A6" s="4" t="s">
        <v>18</v>
      </c>
      <c r="B6" s="63" t="s">
        <v>104</v>
      </c>
      <c r="C6" s="47" t="s">
        <v>25</v>
      </c>
      <c r="D6" s="5">
        <v>48</v>
      </c>
      <c r="E6" s="1"/>
      <c r="F6" s="1"/>
      <c r="G6" s="6">
        <f>ROUND(D6*F6,2)</f>
        <v>0</v>
      </c>
      <c r="H6" s="16">
        <v>0.08</v>
      </c>
      <c r="I6" s="6">
        <f>ROUND(F6*1.08,2)</f>
        <v>0</v>
      </c>
      <c r="J6" s="8">
        <f>ROUND(D6*I6,2)</f>
        <v>0</v>
      </c>
      <c r="K6" s="2"/>
    </row>
    <row r="7" spans="1:11" ht="19.149999999999999" customHeight="1">
      <c r="A7" s="77" t="s">
        <v>17</v>
      </c>
      <c r="B7" s="77"/>
      <c r="C7" s="77"/>
      <c r="D7" s="77"/>
      <c r="E7" s="77"/>
      <c r="F7" s="77"/>
      <c r="G7" s="17">
        <f>SUM(G6:G6)</f>
        <v>0</v>
      </c>
      <c r="H7" s="18" t="s">
        <v>11</v>
      </c>
      <c r="I7" s="19" t="s">
        <v>11</v>
      </c>
      <c r="J7" s="17">
        <f>SUM(J6:J6)</f>
        <v>0</v>
      </c>
      <c r="K7" s="19" t="s">
        <v>11</v>
      </c>
    </row>
    <row r="9" spans="1:11" ht="15" customHeight="1">
      <c r="A9" s="78" t="s">
        <v>13</v>
      </c>
      <c r="B9" s="78"/>
      <c r="C9" s="78"/>
      <c r="D9" s="78"/>
      <c r="E9" s="78"/>
    </row>
    <row r="10" spans="1:11">
      <c r="A10" s="72" t="s">
        <v>16</v>
      </c>
      <c r="B10" s="72"/>
      <c r="C10" s="72"/>
      <c r="D10" s="72"/>
      <c r="E10" s="72"/>
    </row>
    <row r="11" spans="1:11">
      <c r="A11" s="72" t="s">
        <v>14</v>
      </c>
      <c r="B11" s="72"/>
      <c r="C11" s="72"/>
      <c r="D11" s="72"/>
      <c r="E11" s="72"/>
    </row>
    <row r="14" spans="1:11">
      <c r="A14" s="73"/>
      <c r="B14" s="73"/>
      <c r="C14" s="73"/>
      <c r="G14" s="73"/>
      <c r="H14" s="73"/>
      <c r="I14" s="73"/>
      <c r="J14" s="73"/>
      <c r="K14" s="73"/>
    </row>
    <row r="17" spans="2:2">
      <c r="B17" s="13"/>
    </row>
  </sheetData>
  <mergeCells count="9">
    <mergeCell ref="A11:E11"/>
    <mergeCell ref="A14:C14"/>
    <mergeCell ref="G14:K14"/>
    <mergeCell ref="H1:K1"/>
    <mergeCell ref="A2:K2"/>
    <mergeCell ref="A3:K3"/>
    <mergeCell ref="A7:F7"/>
    <mergeCell ref="A9:E9"/>
    <mergeCell ref="A10:E10"/>
  </mergeCells>
  <pageMargins left="0.7" right="0.7" top="0.75" bottom="0.75" header="0.3" footer="0.3"/>
  <pageSetup paperSize="9" scale="71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D82B7-1CFF-4FFF-8726-934A2BF89455}">
  <sheetPr>
    <tabColor theme="2"/>
    <pageSetUpPr fitToPage="1"/>
  </sheetPr>
  <dimension ref="A1:K19"/>
  <sheetViews>
    <sheetView zoomScale="95" zoomScaleNormal="95" workbookViewId="0">
      <selection activeCell="H1" sqref="H1:K1"/>
    </sheetView>
  </sheetViews>
  <sheetFormatPr defaultRowHeight="15"/>
  <cols>
    <col min="1" max="1" width="4.2851562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142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60">
      <c r="A6" s="4" t="s">
        <v>18</v>
      </c>
      <c r="B6" s="64" t="s">
        <v>105</v>
      </c>
      <c r="C6" s="47" t="s">
        <v>25</v>
      </c>
      <c r="D6" s="1">
        <v>20</v>
      </c>
      <c r="E6" s="10"/>
      <c r="F6" s="1"/>
      <c r="G6" s="6">
        <f>ROUND(D6*F6,2)</f>
        <v>0</v>
      </c>
      <c r="H6" s="16">
        <v>0.08</v>
      </c>
      <c r="I6" s="6">
        <f>ROUND(F6*1.08,2)</f>
        <v>0</v>
      </c>
      <c r="J6" s="8">
        <f>ROUND(D6*I6,2)</f>
        <v>0</v>
      </c>
      <c r="K6" s="2"/>
    </row>
    <row r="7" spans="1:11" ht="60">
      <c r="A7" s="4" t="s">
        <v>19</v>
      </c>
      <c r="B7" s="65" t="s">
        <v>106</v>
      </c>
      <c r="C7" s="66" t="s">
        <v>25</v>
      </c>
      <c r="D7" s="1">
        <v>30</v>
      </c>
      <c r="E7" s="10"/>
      <c r="F7" s="1"/>
      <c r="G7" s="6">
        <f t="shared" ref="G7:G8" si="0">ROUND(D7*F7,2)</f>
        <v>0</v>
      </c>
      <c r="H7" s="16">
        <v>0.08</v>
      </c>
      <c r="I7" s="6">
        <f t="shared" ref="I7:I8" si="1">ROUND(F7*1.08,2)</f>
        <v>0</v>
      </c>
      <c r="J7" s="8">
        <f t="shared" ref="J7:J8" si="2">ROUND(D7*I7,2)</f>
        <v>0</v>
      </c>
      <c r="K7" s="2"/>
    </row>
    <row r="8" spans="1:11" ht="49.5" customHeight="1">
      <c r="A8" s="4" t="s">
        <v>20</v>
      </c>
      <c r="B8" s="67" t="s">
        <v>107</v>
      </c>
      <c r="C8" s="57" t="s">
        <v>25</v>
      </c>
      <c r="D8" s="57">
        <v>20</v>
      </c>
      <c r="E8" s="10"/>
      <c r="F8" s="1"/>
      <c r="G8" s="6">
        <f t="shared" si="0"/>
        <v>0</v>
      </c>
      <c r="H8" s="16">
        <v>0.08</v>
      </c>
      <c r="I8" s="6">
        <f t="shared" si="1"/>
        <v>0</v>
      </c>
      <c r="J8" s="8">
        <f t="shared" si="2"/>
        <v>0</v>
      </c>
      <c r="K8" s="2"/>
    </row>
    <row r="9" spans="1:11" ht="19.149999999999999" customHeight="1">
      <c r="A9" s="77" t="s">
        <v>17</v>
      </c>
      <c r="B9" s="77"/>
      <c r="C9" s="77"/>
      <c r="D9" s="77"/>
      <c r="E9" s="77"/>
      <c r="F9" s="77"/>
      <c r="G9" s="17">
        <f>SUM(G6:G8)</f>
        <v>0</v>
      </c>
      <c r="H9" s="18" t="s">
        <v>11</v>
      </c>
      <c r="I9" s="19" t="s">
        <v>11</v>
      </c>
      <c r="J9" s="17">
        <f>SUM(J6:J8)</f>
        <v>0</v>
      </c>
      <c r="K9" s="19" t="s">
        <v>11</v>
      </c>
    </row>
    <row r="11" spans="1:11" ht="15" customHeight="1">
      <c r="A11" s="78" t="s">
        <v>13</v>
      </c>
      <c r="B11" s="78"/>
      <c r="C11" s="78"/>
      <c r="D11" s="78"/>
      <c r="E11" s="78"/>
    </row>
    <row r="12" spans="1:11">
      <c r="A12" s="72" t="s">
        <v>16</v>
      </c>
      <c r="B12" s="72"/>
      <c r="C12" s="72"/>
      <c r="D12" s="72"/>
      <c r="E12" s="72"/>
    </row>
    <row r="13" spans="1:11">
      <c r="A13" s="72" t="s">
        <v>14</v>
      </c>
      <c r="B13" s="72"/>
      <c r="C13" s="72"/>
      <c r="D13" s="72"/>
      <c r="E13" s="72"/>
    </row>
    <row r="16" spans="1:11">
      <c r="A16" s="73"/>
      <c r="B16" s="73"/>
      <c r="C16" s="73"/>
      <c r="G16" s="73"/>
      <c r="H16" s="73"/>
      <c r="I16" s="73"/>
      <c r="J16" s="73"/>
      <c r="K16" s="73"/>
    </row>
    <row r="19" spans="2:2">
      <c r="B19" s="13"/>
    </row>
  </sheetData>
  <mergeCells count="9">
    <mergeCell ref="A13:E13"/>
    <mergeCell ref="A16:C16"/>
    <mergeCell ref="G16:K16"/>
    <mergeCell ref="H1:K1"/>
    <mergeCell ref="A2:K2"/>
    <mergeCell ref="A3:K3"/>
    <mergeCell ref="A9:F9"/>
    <mergeCell ref="A11:E11"/>
    <mergeCell ref="A12:E12"/>
  </mergeCells>
  <pageMargins left="0.7" right="0.7" top="0.75" bottom="0.75" header="0.3" footer="0.3"/>
  <pageSetup paperSize="9" scale="7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F80AF-461C-41C2-A07D-4EB77B0A2E25}">
  <sheetPr>
    <tabColor theme="2"/>
    <pageSetUpPr fitToPage="1"/>
  </sheetPr>
  <dimension ref="A1:K17"/>
  <sheetViews>
    <sheetView zoomScale="95" zoomScaleNormal="95" workbookViewId="0">
      <selection activeCell="H1" sqref="H1:K1"/>
    </sheetView>
  </sheetViews>
  <sheetFormatPr defaultRowHeight="15"/>
  <cols>
    <col min="1" max="1" width="4.2851562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710937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143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79.5" customHeight="1">
      <c r="A6" s="4" t="s">
        <v>18</v>
      </c>
      <c r="B6" s="68" t="s">
        <v>108</v>
      </c>
      <c r="C6" s="47" t="s">
        <v>15</v>
      </c>
      <c r="D6" s="5">
        <v>200</v>
      </c>
      <c r="E6" s="10"/>
      <c r="F6" s="1"/>
      <c r="G6" s="6">
        <f>ROUND(D6*F6,2)</f>
        <v>0</v>
      </c>
      <c r="H6" s="16">
        <v>0.08</v>
      </c>
      <c r="I6" s="6">
        <f>ROUND(F6*1.08,2)</f>
        <v>0</v>
      </c>
      <c r="J6" s="8">
        <f>ROUND(D6*I6,2)</f>
        <v>0</v>
      </c>
      <c r="K6" s="2"/>
    </row>
    <row r="7" spans="1:11" ht="19.149999999999999" customHeight="1">
      <c r="A7" s="77" t="s">
        <v>17</v>
      </c>
      <c r="B7" s="77"/>
      <c r="C7" s="77"/>
      <c r="D7" s="77"/>
      <c r="E7" s="77"/>
      <c r="F7" s="77"/>
      <c r="G7" s="17">
        <f>SUM(G6:G6)</f>
        <v>0</v>
      </c>
      <c r="H7" s="18" t="s">
        <v>11</v>
      </c>
      <c r="I7" s="19" t="s">
        <v>11</v>
      </c>
      <c r="J7" s="17">
        <f>SUM(J6:J6)</f>
        <v>0</v>
      </c>
      <c r="K7" s="19" t="s">
        <v>11</v>
      </c>
    </row>
    <row r="9" spans="1:11" ht="15" customHeight="1">
      <c r="A9" s="78" t="s">
        <v>13</v>
      </c>
      <c r="B9" s="78"/>
      <c r="C9" s="78"/>
      <c r="D9" s="78"/>
      <c r="E9" s="78"/>
    </row>
    <row r="10" spans="1:11">
      <c r="A10" s="72" t="s">
        <v>16</v>
      </c>
      <c r="B10" s="72"/>
      <c r="C10" s="72"/>
      <c r="D10" s="72"/>
      <c r="E10" s="72"/>
    </row>
    <row r="11" spans="1:11">
      <c r="A11" s="72" t="s">
        <v>14</v>
      </c>
      <c r="B11" s="72"/>
      <c r="C11" s="72"/>
      <c r="D11" s="72"/>
      <c r="E11" s="72"/>
    </row>
    <row r="14" spans="1:11">
      <c r="A14" s="73"/>
      <c r="B14" s="73"/>
      <c r="C14" s="73"/>
      <c r="G14" s="73"/>
      <c r="H14" s="73"/>
      <c r="I14" s="73"/>
      <c r="J14" s="73"/>
      <c r="K14" s="73"/>
    </row>
    <row r="17" spans="2:2">
      <c r="B17" s="13"/>
    </row>
  </sheetData>
  <mergeCells count="9">
    <mergeCell ref="A11:E11"/>
    <mergeCell ref="A14:C14"/>
    <mergeCell ref="G14:K14"/>
    <mergeCell ref="H1:K1"/>
    <mergeCell ref="A2:K2"/>
    <mergeCell ref="A3:K3"/>
    <mergeCell ref="A7:F7"/>
    <mergeCell ref="A9:E9"/>
    <mergeCell ref="A10:E10"/>
  </mergeCells>
  <pageMargins left="0.7" right="0.7" top="0.75" bottom="0.75" header="0.3" footer="0.3"/>
  <pageSetup paperSize="9" scale="7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C984E-091B-4046-A030-786B5CF47C77}">
  <sheetPr>
    <tabColor theme="2"/>
    <pageSetUpPr fitToPage="1"/>
  </sheetPr>
  <dimension ref="A1:K17"/>
  <sheetViews>
    <sheetView zoomScale="95" zoomScaleNormal="95" workbookViewId="0">
      <selection activeCell="H1" sqref="H1:K1"/>
    </sheetView>
  </sheetViews>
  <sheetFormatPr defaultRowHeight="15"/>
  <cols>
    <col min="1" max="1" width="4.2851562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710937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144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123" customHeight="1">
      <c r="A6" s="4" t="s">
        <v>18</v>
      </c>
      <c r="B6" s="70" t="s">
        <v>109</v>
      </c>
      <c r="C6" s="24" t="s">
        <v>15</v>
      </c>
      <c r="D6" s="5">
        <v>25</v>
      </c>
      <c r="E6" s="10"/>
      <c r="F6" s="1"/>
      <c r="G6" s="6">
        <f>ROUND(D6*F6,2)</f>
        <v>0</v>
      </c>
      <c r="H6" s="16">
        <v>0.08</v>
      </c>
      <c r="I6" s="6">
        <f>ROUND(F6*1.08,2)</f>
        <v>0</v>
      </c>
      <c r="J6" s="8">
        <f>ROUND(D6*I6,2)</f>
        <v>0</v>
      </c>
      <c r="K6" s="2"/>
    </row>
    <row r="7" spans="1:11" ht="19.149999999999999" customHeight="1">
      <c r="A7" s="77" t="s">
        <v>17</v>
      </c>
      <c r="B7" s="77"/>
      <c r="C7" s="77"/>
      <c r="D7" s="77"/>
      <c r="E7" s="77"/>
      <c r="F7" s="77"/>
      <c r="G7" s="17">
        <f>SUM(G6:G6)</f>
        <v>0</v>
      </c>
      <c r="H7" s="18" t="s">
        <v>11</v>
      </c>
      <c r="I7" s="19" t="s">
        <v>11</v>
      </c>
      <c r="J7" s="17">
        <f>SUM(J6:J6)</f>
        <v>0</v>
      </c>
      <c r="K7" s="19" t="s">
        <v>11</v>
      </c>
    </row>
    <row r="9" spans="1:11" ht="15" customHeight="1">
      <c r="A9" s="78" t="s">
        <v>13</v>
      </c>
      <c r="B9" s="78"/>
      <c r="C9" s="78"/>
      <c r="D9" s="78"/>
      <c r="E9" s="78"/>
    </row>
    <row r="10" spans="1:11">
      <c r="A10" s="72" t="s">
        <v>16</v>
      </c>
      <c r="B10" s="72"/>
      <c r="C10" s="72"/>
      <c r="D10" s="72"/>
      <c r="E10" s="72"/>
    </row>
    <row r="11" spans="1:11">
      <c r="A11" s="72" t="s">
        <v>14</v>
      </c>
      <c r="B11" s="72"/>
      <c r="C11" s="72"/>
      <c r="D11" s="72"/>
      <c r="E11" s="72"/>
    </row>
    <row r="14" spans="1:11">
      <c r="A14" s="73"/>
      <c r="B14" s="73"/>
      <c r="C14" s="73"/>
      <c r="G14" s="73"/>
      <c r="H14" s="73"/>
      <c r="I14" s="73"/>
      <c r="J14" s="73"/>
      <c r="K14" s="73"/>
    </row>
    <row r="17" spans="2:2">
      <c r="B17" s="13"/>
    </row>
  </sheetData>
  <mergeCells count="9">
    <mergeCell ref="A11:E11"/>
    <mergeCell ref="A14:C14"/>
    <mergeCell ref="G14:K14"/>
    <mergeCell ref="H1:K1"/>
    <mergeCell ref="A2:K2"/>
    <mergeCell ref="A3:K3"/>
    <mergeCell ref="A7:F7"/>
    <mergeCell ref="A9:E9"/>
    <mergeCell ref="A10:E10"/>
  </mergeCells>
  <pageMargins left="0.7" right="0.7" top="0.75" bottom="0.75" header="0.3" footer="0.3"/>
  <pageSetup paperSize="9" scale="7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E03C8-0A4A-49FF-878D-C27D2F8D8229}">
  <sheetPr>
    <tabColor theme="2"/>
    <pageSetUpPr fitToPage="1"/>
  </sheetPr>
  <dimension ref="A1:K17"/>
  <sheetViews>
    <sheetView tabSelected="1" zoomScale="95" zoomScaleNormal="95" workbookViewId="0">
      <selection activeCell="J23" sqref="J23"/>
    </sheetView>
  </sheetViews>
  <sheetFormatPr defaultRowHeight="15"/>
  <cols>
    <col min="1" max="1" width="4.28515625" customWidth="1"/>
    <col min="2" max="2" width="43" customWidth="1"/>
    <col min="5" max="5" width="35.140625" customWidth="1"/>
    <col min="6" max="6" width="12.8554687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7109375" customWidth="1"/>
  </cols>
  <sheetData>
    <row r="1" spans="1:11">
      <c r="H1" s="74" t="s">
        <v>127</v>
      </c>
      <c r="I1" s="74"/>
      <c r="J1" s="74"/>
      <c r="K1" s="74"/>
    </row>
    <row r="2" spans="1:11">
      <c r="A2" s="75" t="s">
        <v>12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>
      <c r="A3" s="76" t="s">
        <v>145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60" customHeight="1">
      <c r="A4" s="20" t="s">
        <v>0</v>
      </c>
      <c r="B4" s="21" t="s">
        <v>1</v>
      </c>
      <c r="C4" s="20" t="s">
        <v>2</v>
      </c>
      <c r="D4" s="20" t="s">
        <v>3</v>
      </c>
      <c r="E4" s="21" t="s">
        <v>10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</row>
    <row r="5" spans="1:1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>
        <v>9</v>
      </c>
      <c r="J5" s="20">
        <v>10</v>
      </c>
      <c r="K5" s="20">
        <v>11</v>
      </c>
    </row>
    <row r="6" spans="1:11" ht="92.25" customHeight="1">
      <c r="A6" s="4" t="s">
        <v>18</v>
      </c>
      <c r="B6" s="69" t="s">
        <v>110</v>
      </c>
      <c r="C6" s="24" t="s">
        <v>15</v>
      </c>
      <c r="D6" s="5">
        <v>50</v>
      </c>
      <c r="E6" s="10"/>
      <c r="F6" s="1"/>
      <c r="G6" s="6">
        <f>ROUND(D6*F6,2)</f>
        <v>0</v>
      </c>
      <c r="H6" s="16">
        <v>0.08</v>
      </c>
      <c r="I6" s="6">
        <f>ROUND(F6*1.08,2)</f>
        <v>0</v>
      </c>
      <c r="J6" s="8">
        <f>ROUND(D6*I6,2)</f>
        <v>0</v>
      </c>
      <c r="K6" s="2"/>
    </row>
    <row r="7" spans="1:11" ht="19.149999999999999" customHeight="1">
      <c r="A7" s="77" t="s">
        <v>17</v>
      </c>
      <c r="B7" s="77"/>
      <c r="C7" s="77"/>
      <c r="D7" s="77"/>
      <c r="E7" s="77"/>
      <c r="F7" s="77"/>
      <c r="G7" s="17">
        <f>SUM(G6:G6)</f>
        <v>0</v>
      </c>
      <c r="H7" s="18" t="s">
        <v>11</v>
      </c>
      <c r="I7" s="19" t="s">
        <v>11</v>
      </c>
      <c r="J7" s="17">
        <f>SUM(J6:J6)</f>
        <v>0</v>
      </c>
      <c r="K7" s="19" t="s">
        <v>11</v>
      </c>
    </row>
    <row r="9" spans="1:11" ht="15" customHeight="1">
      <c r="A9" s="78" t="s">
        <v>13</v>
      </c>
      <c r="B9" s="78"/>
      <c r="C9" s="78"/>
      <c r="D9" s="78"/>
      <c r="E9" s="78"/>
    </row>
    <row r="10" spans="1:11">
      <c r="A10" s="72" t="s">
        <v>16</v>
      </c>
      <c r="B10" s="72"/>
      <c r="C10" s="72"/>
      <c r="D10" s="72"/>
      <c r="E10" s="72"/>
    </row>
    <row r="11" spans="1:11">
      <c r="A11" s="72" t="s">
        <v>14</v>
      </c>
      <c r="B11" s="72"/>
      <c r="C11" s="72"/>
      <c r="D11" s="72"/>
      <c r="E11" s="72"/>
    </row>
    <row r="14" spans="1:11">
      <c r="A14" s="73"/>
      <c r="B14" s="73"/>
      <c r="C14" s="73"/>
      <c r="G14" s="73"/>
      <c r="H14" s="73"/>
      <c r="I14" s="73"/>
      <c r="J14" s="73"/>
      <c r="K14" s="73"/>
    </row>
    <row r="17" spans="2:2">
      <c r="B17" s="13"/>
    </row>
  </sheetData>
  <mergeCells count="9">
    <mergeCell ref="A11:E11"/>
    <mergeCell ref="A14:C14"/>
    <mergeCell ref="G14:K14"/>
    <mergeCell ref="H1:K1"/>
    <mergeCell ref="A2:K2"/>
    <mergeCell ref="A3:K3"/>
    <mergeCell ref="A7:F7"/>
    <mergeCell ref="A9:E9"/>
    <mergeCell ref="A10:E10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Nazwane zakresy</vt:lpstr>
      </vt:variant>
      <vt:variant>
        <vt:i4>1</vt:i4>
      </vt:variant>
    </vt:vector>
  </HeadingPairs>
  <TitlesOfParts>
    <vt:vector size="20" baseType="lpstr">
      <vt:lpstr>Pakiet 1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  <vt:lpstr>Pakiet 16</vt:lpstr>
      <vt:lpstr>Pakiet 17</vt:lpstr>
      <vt:lpstr>Pakiet 18</vt:lpstr>
      <vt:lpstr>Pakiet 19</vt:lpstr>
      <vt:lpstr>'Pakiet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Monika Mińska</cp:lastModifiedBy>
  <cp:lastPrinted>2026-04-14T10:51:26Z</cp:lastPrinted>
  <dcterms:created xsi:type="dcterms:W3CDTF">2025-01-16T19:51:40Z</dcterms:created>
  <dcterms:modified xsi:type="dcterms:W3CDTF">2026-05-12T07:19:14Z</dcterms:modified>
</cp:coreProperties>
</file>