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2330"/>
  </bookViews>
  <sheets>
    <sheet name="RID_GA-3" sheetId="1" r:id="rId1"/>
    <sheet name="Arkusz1" sheetId="3" r:id="rId2"/>
  </sheets>
  <definedNames>
    <definedName name="Print_Area" localSheetId="0">'RID_GA-3'!$A$1:$I$22</definedName>
  </definedNames>
  <calcPr calcId="145621"/>
</workbook>
</file>

<file path=xl/calcChain.xml><?xml version="1.0" encoding="utf-8"?>
<calcChain xmlns="http://schemas.openxmlformats.org/spreadsheetml/2006/main">
  <c r="G22" i="1" l="1"/>
  <c r="I6" i="1"/>
  <c r="I7" i="1"/>
  <c r="I8" i="1"/>
  <c r="I9" i="1"/>
  <c r="I10" i="1"/>
  <c r="I11" i="1"/>
  <c r="I12" i="1"/>
  <c r="I13" i="1"/>
  <c r="I14" i="1"/>
  <c r="I15" i="1"/>
  <c r="I16" i="1"/>
  <c r="I19" i="1"/>
  <c r="H6" i="1"/>
  <c r="H7" i="1"/>
  <c r="H8" i="1"/>
  <c r="H9" i="1"/>
  <c r="H10" i="1"/>
  <c r="H11" i="1"/>
  <c r="H12" i="1"/>
  <c r="H13" i="1"/>
  <c r="H14" i="1"/>
  <c r="H15" i="1"/>
  <c r="H16" i="1"/>
  <c r="H19" i="1"/>
  <c r="G6" i="1"/>
  <c r="G7" i="1"/>
  <c r="G8" i="1"/>
  <c r="G9" i="1"/>
  <c r="G10" i="1"/>
  <c r="G11" i="1"/>
  <c r="G12" i="1"/>
  <c r="G13" i="1"/>
  <c r="G14" i="1"/>
  <c r="G15" i="1"/>
  <c r="G16" i="1"/>
  <c r="G17" i="1"/>
  <c r="H17" i="1" s="1"/>
  <c r="I17" i="1" s="1"/>
  <c r="G18" i="1"/>
  <c r="G19" i="1"/>
  <c r="G20" i="1"/>
  <c r="H20" i="1" s="1"/>
  <c r="G5" i="1"/>
  <c r="G21" i="1" l="1"/>
  <c r="H18" i="1"/>
  <c r="H21" i="1" s="1"/>
  <c r="I20" i="1"/>
  <c r="H22" i="1"/>
  <c r="I22" i="1" s="1"/>
  <c r="H5" i="1"/>
  <c r="I5" i="1" s="1"/>
  <c r="I18" i="1" l="1"/>
  <c r="I21" i="1" s="1"/>
  <c r="G3" i="1"/>
  <c r="H3" i="1" l="1"/>
  <c r="I3" i="1" s="1"/>
  <c r="N17" i="3"/>
  <c r="N15" i="3"/>
  <c r="P6" i="3"/>
  <c r="P4" i="3"/>
  <c r="K7" i="3"/>
  <c r="K9" i="3" s="1"/>
  <c r="G7" i="3"/>
  <c r="G9" i="3" s="1"/>
  <c r="C9" i="3"/>
  <c r="C7" i="3"/>
</calcChain>
</file>

<file path=xl/sharedStrings.xml><?xml version="1.0" encoding="utf-8"?>
<sst xmlns="http://schemas.openxmlformats.org/spreadsheetml/2006/main" count="83" uniqueCount="46">
  <si>
    <t>Rodzaj wydatku</t>
  </si>
  <si>
    <t>Ilość</t>
  </si>
  <si>
    <t xml:space="preserve"> </t>
  </si>
  <si>
    <t>Zadanie</t>
  </si>
  <si>
    <t>Multimetr cyfrowy</t>
  </si>
  <si>
    <t>Cyfronika</t>
  </si>
  <si>
    <t>Conrad</t>
  </si>
  <si>
    <t>Firma</t>
  </si>
  <si>
    <t>Brutto</t>
  </si>
  <si>
    <t>Netto</t>
  </si>
  <si>
    <t>NDN</t>
  </si>
  <si>
    <t>szacunek netto</t>
  </si>
  <si>
    <t>Analizator stanów logicznych</t>
  </si>
  <si>
    <t>ELESHOP</t>
  </si>
  <si>
    <t>Czujnik promieniowania słonecznego</t>
  </si>
  <si>
    <t>Stanowisko do sterowania wielowymiarowego  w czasie rzeczywistym</t>
  </si>
  <si>
    <t>Laboratorium specjalistyczne do badania struktur i algorytmów sterowania falownikiem wielofazowym</t>
  </si>
  <si>
    <t>jednostka</t>
  </si>
  <si>
    <t>Lp.</t>
  </si>
  <si>
    <t>I</t>
  </si>
  <si>
    <t>II</t>
  </si>
  <si>
    <t>III</t>
  </si>
  <si>
    <t>cena jednostkowa netto</t>
  </si>
  <si>
    <t>wartość zamówienia netto</t>
  </si>
  <si>
    <t>podatek VAT</t>
  </si>
  <si>
    <t>wartość brutto</t>
  </si>
  <si>
    <t>RAZEM ZADANIE II</t>
  </si>
  <si>
    <t>szt.</t>
  </si>
  <si>
    <t>zestaw</t>
  </si>
  <si>
    <t>Zestaw badawczy 1 - ze sterownikami oraz oprogramowaniem</t>
  </si>
  <si>
    <t>Zestaw badawczy 1 - PŁYTKA SYGNAŁOWA</t>
  </si>
  <si>
    <t>Zestaw badawczy 1 - MODUŁ WEJŚĆ ANALOGOWYCH_1</t>
  </si>
  <si>
    <t>Zestaw badawczy 1 - MODUŁ WEJŚĆ ANALOGOWYCH_2</t>
  </si>
  <si>
    <t>Zestaw badawczy 1 - MODUŁ WYJŚĆ ANALOGOWYCH</t>
  </si>
  <si>
    <t>Oprogramowanie</t>
  </si>
  <si>
    <t>Zestaw badawczy - 2- ze sterownikami</t>
  </si>
  <si>
    <t>Zestaw badawczy - 2 - Moduł wejść/wyjść cyfrowych</t>
  </si>
  <si>
    <t>Zestaw badawczy - 2- moduł wejść analogowych</t>
  </si>
  <si>
    <t>Zestaw badawczy -2-  connection moduł TP1 32 F</t>
  </si>
  <si>
    <t>Zestaw badawczy -2-- moduł wyjść analogowych</t>
  </si>
  <si>
    <t xml:space="preserve">Zestaw badawczy  - 2- ze sterownikami - connecting cable unshielded </t>
  </si>
  <si>
    <t xml:space="preserve">Zestaw badawczy 2 - ze sterownikami - connecting cable shielded </t>
  </si>
  <si>
    <t>Zestaw badawczy - 2 - ze sterownikami - connection module TPA 3-tier</t>
  </si>
  <si>
    <t>Zestaw badawczy - 2-  ze sterownikami - front connector module</t>
  </si>
  <si>
    <t>Zestaw badawczy - 2 -ze sterownikami - connection module TP1 M</t>
  </si>
  <si>
    <t>KALKULACJA CENY 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</si>
</sst>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 &quot;#,##0.00&quot;    &quot;;&quot;-&quot;#,##0.00&quot;    &quot;;&quot; -&quot;00&quot;    &quot;;&quot; &quot;@&quot; &quot;"/>
    <numFmt numFmtId="165" formatCode="&quot; &quot;#,##0&quot;    &quot;;&quot;-&quot;#,##0&quot;    &quot;;&quot; -&quot;00&quot;    &quot;;&quot; &quot;@&quot; &quot;"/>
    <numFmt numFmtId="166" formatCode="#,##0.00\ _z_ł"/>
    <numFmt numFmtId="167" formatCode="#,##0.00\ &quot;zł&quot;"/>
  </numFmts>
  <fonts count="8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48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/>
    </xf>
    <xf numFmtId="0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167" fontId="6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167" fontId="6" fillId="2" borderId="3" xfId="1" applyNumberFormat="1" applyFont="1" applyFill="1" applyBorder="1" applyAlignment="1">
      <alignment horizontal="center" vertical="center" wrapText="1"/>
    </xf>
    <xf numFmtId="167" fontId="4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5" fontId="0" fillId="2" borderId="1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left"/>
    </xf>
    <xf numFmtId="0" fontId="0" fillId="2" borderId="0" xfId="0" applyFill="1" applyBorder="1"/>
    <xf numFmtId="166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7" fontId="4" fillId="2" borderId="0" xfId="1" applyNumberFormat="1" applyFont="1" applyFill="1" applyBorder="1" applyAlignment="1">
      <alignment horizontal="center" vertical="center" wrapText="1"/>
    </xf>
    <xf numFmtId="167" fontId="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/>
    <xf numFmtId="3" fontId="0" fillId="0" borderId="0" xfId="0" applyNumberFormat="1"/>
    <xf numFmtId="0" fontId="0" fillId="0" borderId="0" xfId="0" applyAlignment="1"/>
    <xf numFmtId="2" fontId="0" fillId="0" borderId="0" xfId="0" applyNumberFormat="1"/>
    <xf numFmtId="0" fontId="5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3" fillId="0" borderId="1" xfId="0" applyFont="1" applyBorder="1"/>
    <xf numFmtId="165" fontId="0" fillId="0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5" fillId="2" borderId="7" xfId="0" applyFont="1" applyFill="1" applyBorder="1" applyAlignment="1">
      <alignment horizontal="right"/>
    </xf>
    <xf numFmtId="0" fontId="0" fillId="2" borderId="8" xfId="0" applyFont="1" applyFill="1" applyBorder="1" applyAlignment="1">
      <alignment horizontal="right"/>
    </xf>
    <xf numFmtId="0" fontId="0" fillId="2" borderId="9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5">
    <cellStyle name="Dziesiętny" xfId="1" builtinId="3" customBuiltin="1"/>
    <cellStyle name="Dziesiętny 2" xfId="2"/>
    <cellStyle name="Dziesiętny 3" xfId="3"/>
    <cellStyle name="Normalny" xfId="0" builtinId="0" customBuiltin="1"/>
    <cellStyle name="Normalny_Opis projektu-os I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1"/>
  <sheetViews>
    <sheetView tabSelected="1" zoomScaleNormal="100" workbookViewId="0">
      <selection sqref="A1:I1"/>
    </sheetView>
  </sheetViews>
  <sheetFormatPr defaultRowHeight="15"/>
  <cols>
    <col min="1" max="2" width="8.140625" style="1" customWidth="1"/>
    <col min="3" max="3" width="93.85546875" style="1" customWidth="1"/>
    <col min="4" max="4" width="5.85546875" style="2" customWidth="1"/>
    <col min="5" max="5" width="10" style="2" customWidth="1"/>
    <col min="6" max="6" width="14.5703125" style="3" customWidth="1"/>
    <col min="7" max="7" width="16.28515625" style="3" customWidth="1"/>
    <col min="8" max="8" width="14.5703125" style="3" customWidth="1"/>
    <col min="9" max="9" width="16.85546875" style="1" customWidth="1"/>
    <col min="10" max="10" width="106" style="1" customWidth="1"/>
    <col min="11" max="12" width="9.140625" style="1"/>
    <col min="13" max="13" width="11.28515625" bestFit="1" customWidth="1"/>
    <col min="16" max="16" width="19.140625" style="1" bestFit="1" customWidth="1"/>
    <col min="17" max="16384" width="9.140625" style="1"/>
  </cols>
  <sheetData>
    <row r="1" spans="1:20" ht="44.25" customHeight="1" thickBot="1">
      <c r="A1" s="34" t="s">
        <v>45</v>
      </c>
      <c r="B1" s="34"/>
      <c r="C1" s="34"/>
      <c r="D1" s="34"/>
      <c r="E1" s="34"/>
      <c r="F1" s="34"/>
      <c r="G1" s="34"/>
      <c r="H1" s="34"/>
      <c r="I1" s="34"/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 ht="44.25" customHeight="1">
      <c r="A2" s="26" t="s">
        <v>3</v>
      </c>
      <c r="B2" s="26" t="s">
        <v>18</v>
      </c>
      <c r="C2" s="27" t="s">
        <v>0</v>
      </c>
      <c r="D2" s="28" t="s">
        <v>1</v>
      </c>
      <c r="E2" s="28" t="s">
        <v>17</v>
      </c>
      <c r="F2" s="29" t="s">
        <v>22</v>
      </c>
      <c r="G2" s="29" t="s">
        <v>23</v>
      </c>
      <c r="H2" s="29" t="s">
        <v>24</v>
      </c>
      <c r="I2" s="28" t="s">
        <v>25</v>
      </c>
    </row>
    <row r="3" spans="1:20" s="6" customFormat="1" ht="31.5" customHeight="1">
      <c r="A3" s="30" t="s">
        <v>19</v>
      </c>
      <c r="B3" s="12">
        <v>1</v>
      </c>
      <c r="C3" s="13" t="s">
        <v>15</v>
      </c>
      <c r="D3" s="4">
        <v>1</v>
      </c>
      <c r="E3" s="4" t="s">
        <v>27</v>
      </c>
      <c r="F3" s="11">
        <v>0</v>
      </c>
      <c r="G3" s="10">
        <f>D3*F3</f>
        <v>0</v>
      </c>
      <c r="H3" s="8">
        <f>G3*0.23</f>
        <v>0</v>
      </c>
      <c r="I3" s="11">
        <f>G3+H3</f>
        <v>0</v>
      </c>
      <c r="M3" s="5"/>
      <c r="N3" s="5"/>
      <c r="O3" s="5"/>
    </row>
    <row r="4" spans="1:20" s="6" customFormat="1" ht="25.5" customHeight="1">
      <c r="A4" s="41"/>
      <c r="B4" s="42"/>
      <c r="C4" s="42"/>
      <c r="D4" s="42"/>
      <c r="E4" s="42"/>
      <c r="F4" s="42"/>
      <c r="G4" s="42"/>
      <c r="H4" s="42"/>
      <c r="I4" s="43"/>
      <c r="M4" s="5"/>
      <c r="N4" s="5"/>
      <c r="O4" s="5"/>
    </row>
    <row r="5" spans="1:20" s="6" customFormat="1">
      <c r="A5" s="38" t="s">
        <v>20</v>
      </c>
      <c r="B5" s="12">
        <v>1</v>
      </c>
      <c r="C5" s="13" t="s">
        <v>29</v>
      </c>
      <c r="D5" s="4">
        <v>6</v>
      </c>
      <c r="E5" s="4" t="s">
        <v>27</v>
      </c>
      <c r="F5" s="11"/>
      <c r="G5" s="10">
        <f>D5*F5</f>
        <v>0</v>
      </c>
      <c r="H5" s="8">
        <f>G5*0.23</f>
        <v>0</v>
      </c>
      <c r="I5" s="11">
        <f>G5+H5</f>
        <v>0</v>
      </c>
      <c r="J5" s="15"/>
      <c r="M5" s="5"/>
      <c r="N5" s="5"/>
      <c r="O5" s="5"/>
    </row>
    <row r="6" spans="1:20" s="6" customFormat="1" ht="26.25" customHeight="1">
      <c r="A6" s="39"/>
      <c r="B6" s="12">
        <v>2</v>
      </c>
      <c r="C6" s="13" t="s">
        <v>30</v>
      </c>
      <c r="D6" s="9">
        <v>3</v>
      </c>
      <c r="E6" s="4" t="s">
        <v>27</v>
      </c>
      <c r="F6" s="11"/>
      <c r="G6" s="10">
        <f t="shared" ref="G6:G20" si="0">D6*F6</f>
        <v>0</v>
      </c>
      <c r="H6" s="8">
        <f t="shared" ref="H6:H20" si="1">G6*0.23</f>
        <v>0</v>
      </c>
      <c r="I6" s="11">
        <f t="shared" ref="I6:I20" si="2">G6+H6</f>
        <v>0</v>
      </c>
      <c r="J6" s="16"/>
      <c r="M6" s="5"/>
      <c r="N6" s="5"/>
      <c r="O6" s="5"/>
    </row>
    <row r="7" spans="1:20" s="6" customFormat="1">
      <c r="A7" s="39"/>
      <c r="B7" s="12">
        <v>3</v>
      </c>
      <c r="C7" s="13" t="s">
        <v>31</v>
      </c>
      <c r="D7" s="4">
        <v>1</v>
      </c>
      <c r="E7" s="4" t="s">
        <v>27</v>
      </c>
      <c r="F7" s="11"/>
      <c r="G7" s="10">
        <f t="shared" si="0"/>
        <v>0</v>
      </c>
      <c r="H7" s="8">
        <f t="shared" si="1"/>
        <v>0</v>
      </c>
      <c r="I7" s="11">
        <f t="shared" si="2"/>
        <v>0</v>
      </c>
      <c r="J7"/>
      <c r="M7" s="5"/>
      <c r="N7" s="5"/>
      <c r="O7" s="5"/>
    </row>
    <row r="8" spans="1:20" s="6" customFormat="1">
      <c r="A8" s="39"/>
      <c r="B8" s="12">
        <v>4</v>
      </c>
      <c r="C8" s="13" t="s">
        <v>32</v>
      </c>
      <c r="D8" s="4">
        <v>2</v>
      </c>
      <c r="E8" s="4" t="s">
        <v>27</v>
      </c>
      <c r="F8" s="11"/>
      <c r="G8" s="10">
        <f t="shared" si="0"/>
        <v>0</v>
      </c>
      <c r="H8" s="8">
        <f t="shared" si="1"/>
        <v>0</v>
      </c>
      <c r="I8" s="11">
        <f t="shared" si="2"/>
        <v>0</v>
      </c>
      <c r="J8"/>
      <c r="M8" s="5"/>
      <c r="N8" s="5"/>
      <c r="O8" s="5"/>
    </row>
    <row r="9" spans="1:20">
      <c r="A9" s="39"/>
      <c r="B9" s="12">
        <v>5</v>
      </c>
      <c r="C9" s="13" t="s">
        <v>33</v>
      </c>
      <c r="D9" s="14">
        <v>3</v>
      </c>
      <c r="E9" s="4" t="s">
        <v>27</v>
      </c>
      <c r="F9" s="11"/>
      <c r="G9" s="10">
        <f t="shared" si="0"/>
        <v>0</v>
      </c>
      <c r="H9" s="8">
        <f t="shared" si="1"/>
        <v>0</v>
      </c>
      <c r="I9" s="11">
        <f t="shared" si="2"/>
        <v>0</v>
      </c>
    </row>
    <row r="10" spans="1:20">
      <c r="A10" s="39"/>
      <c r="B10" s="12">
        <v>6</v>
      </c>
      <c r="C10" s="13" t="s">
        <v>34</v>
      </c>
      <c r="D10" s="14">
        <v>1</v>
      </c>
      <c r="E10" s="4" t="s">
        <v>27</v>
      </c>
      <c r="F10" s="11"/>
      <c r="G10" s="10">
        <f t="shared" si="0"/>
        <v>0</v>
      </c>
      <c r="H10" s="8">
        <f t="shared" si="1"/>
        <v>0</v>
      </c>
      <c r="I10" s="11">
        <f t="shared" si="2"/>
        <v>0</v>
      </c>
    </row>
    <row r="11" spans="1:20">
      <c r="A11" s="39"/>
      <c r="B11" s="12">
        <v>7</v>
      </c>
      <c r="C11" s="13" t="s">
        <v>35</v>
      </c>
      <c r="D11" s="14">
        <v>1</v>
      </c>
      <c r="E11" s="4" t="s">
        <v>27</v>
      </c>
      <c r="F11" s="11"/>
      <c r="G11" s="10">
        <f t="shared" si="0"/>
        <v>0</v>
      </c>
      <c r="H11" s="8">
        <f t="shared" si="1"/>
        <v>0</v>
      </c>
      <c r="I11" s="11">
        <f t="shared" si="2"/>
        <v>0</v>
      </c>
    </row>
    <row r="12" spans="1:20">
      <c r="A12" s="39"/>
      <c r="B12" s="12">
        <v>8</v>
      </c>
      <c r="C12" s="13" t="s">
        <v>36</v>
      </c>
      <c r="D12" s="14">
        <v>1</v>
      </c>
      <c r="E12" s="4" t="s">
        <v>27</v>
      </c>
      <c r="F12" s="11"/>
      <c r="G12" s="10">
        <f t="shared" si="0"/>
        <v>0</v>
      </c>
      <c r="H12" s="8">
        <f t="shared" si="1"/>
        <v>0</v>
      </c>
      <c r="I12" s="11">
        <f t="shared" si="2"/>
        <v>0</v>
      </c>
    </row>
    <row r="13" spans="1:20" ht="15.75">
      <c r="A13" s="39"/>
      <c r="B13" s="12">
        <v>9</v>
      </c>
      <c r="C13" s="32" t="s">
        <v>37</v>
      </c>
      <c r="D13" s="14">
        <v>1</v>
      </c>
      <c r="E13" s="4" t="s">
        <v>27</v>
      </c>
      <c r="F13" s="11"/>
      <c r="G13" s="10">
        <f t="shared" si="0"/>
        <v>0</v>
      </c>
      <c r="H13" s="8">
        <f t="shared" si="1"/>
        <v>0</v>
      </c>
      <c r="I13" s="11">
        <f t="shared" si="2"/>
        <v>0</v>
      </c>
    </row>
    <row r="14" spans="1:20" ht="15.75">
      <c r="A14" s="39"/>
      <c r="B14" s="12">
        <v>10</v>
      </c>
      <c r="C14" s="32" t="s">
        <v>38</v>
      </c>
      <c r="D14" s="14">
        <v>1</v>
      </c>
      <c r="E14" s="4" t="s">
        <v>27</v>
      </c>
      <c r="F14" s="11"/>
      <c r="G14" s="10">
        <f t="shared" si="0"/>
        <v>0</v>
      </c>
      <c r="H14" s="8">
        <f t="shared" si="1"/>
        <v>0</v>
      </c>
      <c r="I14" s="11">
        <f t="shared" si="2"/>
        <v>0</v>
      </c>
    </row>
    <row r="15" spans="1:20" ht="15.75">
      <c r="A15" s="39"/>
      <c r="B15" s="12">
        <v>11</v>
      </c>
      <c r="C15" s="32" t="s">
        <v>39</v>
      </c>
      <c r="D15" s="14">
        <v>1</v>
      </c>
      <c r="E15" s="4" t="s">
        <v>27</v>
      </c>
      <c r="F15" s="11"/>
      <c r="G15" s="10">
        <f t="shared" si="0"/>
        <v>0</v>
      </c>
      <c r="H15" s="8">
        <f t="shared" si="1"/>
        <v>0</v>
      </c>
      <c r="I15" s="11">
        <f t="shared" si="2"/>
        <v>0</v>
      </c>
    </row>
    <row r="16" spans="1:20" ht="15.75">
      <c r="A16" s="39"/>
      <c r="B16" s="12">
        <v>12</v>
      </c>
      <c r="C16" s="32" t="s">
        <v>40</v>
      </c>
      <c r="D16" s="33">
        <v>2</v>
      </c>
      <c r="E16" s="4" t="s">
        <v>27</v>
      </c>
      <c r="F16" s="11"/>
      <c r="G16" s="10">
        <f t="shared" si="0"/>
        <v>0</v>
      </c>
      <c r="H16" s="8">
        <f t="shared" si="1"/>
        <v>0</v>
      </c>
      <c r="I16" s="11">
        <f t="shared" si="2"/>
        <v>0</v>
      </c>
    </row>
    <row r="17" spans="1:9" ht="15.75">
      <c r="A17" s="39"/>
      <c r="B17" s="12">
        <v>13</v>
      </c>
      <c r="C17" s="32" t="s">
        <v>44</v>
      </c>
      <c r="D17" s="33">
        <v>1</v>
      </c>
      <c r="E17" s="4" t="s">
        <v>27</v>
      </c>
      <c r="F17" s="11"/>
      <c r="G17" s="10">
        <f t="shared" si="0"/>
        <v>0</v>
      </c>
      <c r="H17" s="8">
        <f t="shared" si="1"/>
        <v>0</v>
      </c>
      <c r="I17" s="11">
        <f t="shared" si="2"/>
        <v>0</v>
      </c>
    </row>
    <row r="18" spans="1:9" ht="15.75">
      <c r="A18" s="39"/>
      <c r="B18" s="12">
        <v>14</v>
      </c>
      <c r="C18" s="32" t="s">
        <v>43</v>
      </c>
      <c r="D18" s="33">
        <v>2</v>
      </c>
      <c r="E18" s="4" t="s">
        <v>27</v>
      </c>
      <c r="F18" s="11"/>
      <c r="G18" s="10">
        <f t="shared" si="0"/>
        <v>0</v>
      </c>
      <c r="H18" s="8">
        <f t="shared" si="1"/>
        <v>0</v>
      </c>
      <c r="I18" s="11">
        <f t="shared" si="2"/>
        <v>0</v>
      </c>
    </row>
    <row r="19" spans="1:9" ht="15.75">
      <c r="A19" s="39"/>
      <c r="B19" s="12">
        <v>15</v>
      </c>
      <c r="C19" s="32" t="s">
        <v>42</v>
      </c>
      <c r="D19" s="14">
        <v>8</v>
      </c>
      <c r="E19" s="4" t="s">
        <v>27</v>
      </c>
      <c r="F19" s="11"/>
      <c r="G19" s="10">
        <f t="shared" si="0"/>
        <v>0</v>
      </c>
      <c r="H19" s="8">
        <f t="shared" si="1"/>
        <v>0</v>
      </c>
      <c r="I19" s="11">
        <f t="shared" si="2"/>
        <v>0</v>
      </c>
    </row>
    <row r="20" spans="1:9" ht="15.75">
      <c r="A20" s="40"/>
      <c r="B20" s="12">
        <v>16</v>
      </c>
      <c r="C20" s="32" t="s">
        <v>41</v>
      </c>
      <c r="D20" s="14">
        <v>8</v>
      </c>
      <c r="E20" s="4" t="s">
        <v>27</v>
      </c>
      <c r="F20" s="11"/>
      <c r="G20" s="10">
        <f t="shared" si="0"/>
        <v>0</v>
      </c>
      <c r="H20" s="8">
        <f t="shared" si="1"/>
        <v>0</v>
      </c>
      <c r="I20" s="11">
        <f t="shared" si="2"/>
        <v>0</v>
      </c>
    </row>
    <row r="21" spans="1:9" ht="27" customHeight="1">
      <c r="A21" s="35" t="s">
        <v>26</v>
      </c>
      <c r="B21" s="36"/>
      <c r="C21" s="37"/>
      <c r="D21" s="14"/>
      <c r="E21" s="14"/>
      <c r="F21" s="11"/>
      <c r="G21" s="8">
        <f>SUM(G5:G20)</f>
        <v>0</v>
      </c>
      <c r="H21" s="8">
        <f>SUM(H5:H20)</f>
        <v>0</v>
      </c>
      <c r="I21" s="8">
        <f>SUM(I5:I20)</f>
        <v>0</v>
      </c>
    </row>
    <row r="22" spans="1:9" ht="30">
      <c r="A22" s="31" t="s">
        <v>21</v>
      </c>
      <c r="B22" s="7">
        <v>1</v>
      </c>
      <c r="C22" s="13" t="s">
        <v>16</v>
      </c>
      <c r="D22" s="14">
        <v>1</v>
      </c>
      <c r="E22" s="14" t="s">
        <v>28</v>
      </c>
      <c r="F22" s="11"/>
      <c r="G22" s="8">
        <f>D22*F22</f>
        <v>0</v>
      </c>
      <c r="H22" s="8">
        <f>G22*0.23</f>
        <v>0</v>
      </c>
      <c r="I22" s="8">
        <f>G22+H22</f>
        <v>0</v>
      </c>
    </row>
    <row r="23" spans="1:9" ht="33" customHeight="1">
      <c r="A23" s="44"/>
      <c r="B23" s="45"/>
      <c r="C23" s="45"/>
      <c r="D23" s="45"/>
      <c r="E23" s="45"/>
      <c r="F23" s="45"/>
      <c r="G23" s="45"/>
      <c r="H23" s="45"/>
      <c r="I23" s="46"/>
    </row>
    <row r="24" spans="1:9">
      <c r="F24" s="17"/>
      <c r="G24" s="17"/>
      <c r="H24" s="17"/>
      <c r="I24" s="18"/>
    </row>
    <row r="25" spans="1:9">
      <c r="F25" s="17"/>
      <c r="G25" s="17"/>
      <c r="H25" s="17"/>
      <c r="I25" s="20"/>
    </row>
    <row r="26" spans="1:9">
      <c r="F26" s="17"/>
      <c r="G26" s="17"/>
      <c r="H26" s="17"/>
      <c r="I26" s="18"/>
    </row>
    <row r="27" spans="1:9">
      <c r="F27" s="17"/>
      <c r="G27" s="17"/>
      <c r="H27" s="17"/>
      <c r="I27" s="18"/>
    </row>
    <row r="28" spans="1:9">
      <c r="F28" s="17"/>
      <c r="G28" s="19"/>
      <c r="H28" s="17"/>
      <c r="I28" s="18"/>
    </row>
    <row r="29" spans="1:9">
      <c r="F29" s="17"/>
      <c r="G29" s="17"/>
      <c r="H29" s="17"/>
      <c r="I29" s="18"/>
    </row>
    <row r="30" spans="1:9">
      <c r="F30" s="17"/>
      <c r="G30" s="17"/>
      <c r="H30" s="17"/>
      <c r="I30" s="18"/>
    </row>
    <row r="31" spans="1:9">
      <c r="F31" s="17"/>
      <c r="G31" s="17"/>
      <c r="H31" s="17"/>
      <c r="I31" s="18"/>
    </row>
  </sheetData>
  <mergeCells count="5">
    <mergeCell ref="A1:I1"/>
    <mergeCell ref="A21:C21"/>
    <mergeCell ref="A5:A20"/>
    <mergeCell ref="A4:I4"/>
    <mergeCell ref="A23:I23"/>
  </mergeCells>
  <pageMargins left="0.70866141732283461" right="0.7086614173228346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7"/>
  <sheetViews>
    <sheetView workbookViewId="0">
      <selection activeCell="N18" sqref="N18"/>
    </sheetView>
  </sheetViews>
  <sheetFormatPr defaultRowHeight="15"/>
  <cols>
    <col min="2" max="3" width="9.85546875" bestFit="1" customWidth="1"/>
    <col min="6" max="6" width="11" customWidth="1"/>
    <col min="7" max="7" width="10.7109375" customWidth="1"/>
    <col min="11" max="11" width="16.5703125" customWidth="1"/>
  </cols>
  <sheetData>
    <row r="2" spans="1:16">
      <c r="A2" s="47" t="s">
        <v>4</v>
      </c>
      <c r="B2" s="47"/>
      <c r="C2" s="47"/>
      <c r="D2" s="24"/>
      <c r="E2" s="47" t="s">
        <v>12</v>
      </c>
      <c r="F2" s="47"/>
      <c r="G2" s="47"/>
      <c r="I2" s="47" t="s">
        <v>14</v>
      </c>
      <c r="J2" s="47"/>
      <c r="K2" s="47"/>
      <c r="N2">
        <v>0</v>
      </c>
      <c r="P2">
        <v>878</v>
      </c>
    </row>
    <row r="3" spans="1:16">
      <c r="A3" t="s">
        <v>7</v>
      </c>
      <c r="B3" s="21" t="s">
        <v>8</v>
      </c>
      <c r="C3" s="21" t="s">
        <v>9</v>
      </c>
      <c r="D3" s="21"/>
      <c r="E3" t="s">
        <v>7</v>
      </c>
      <c r="F3" s="21" t="s">
        <v>8</v>
      </c>
      <c r="G3" s="21" t="s">
        <v>9</v>
      </c>
      <c r="I3" t="s">
        <v>7</v>
      </c>
      <c r="J3" s="21" t="s">
        <v>8</v>
      </c>
      <c r="K3" s="21" t="s">
        <v>9</v>
      </c>
      <c r="N3" s="25">
        <v>2830</v>
      </c>
      <c r="P3">
        <v>867.75</v>
      </c>
    </row>
    <row r="4" spans="1:16">
      <c r="A4" t="s">
        <v>5</v>
      </c>
      <c r="B4" s="22">
        <v>1478.41</v>
      </c>
      <c r="C4" s="22">
        <v>1201.96</v>
      </c>
      <c r="F4" s="22">
        <v>0</v>
      </c>
      <c r="G4" s="22">
        <v>0</v>
      </c>
      <c r="J4" s="22">
        <v>0</v>
      </c>
      <c r="K4" s="22">
        <v>0</v>
      </c>
      <c r="N4" s="25">
        <v>4040</v>
      </c>
      <c r="P4">
        <f>SUM(P2:P3)</f>
        <v>1745.75</v>
      </c>
    </row>
    <row r="5" spans="1:16">
      <c r="A5" t="s">
        <v>6</v>
      </c>
      <c r="B5" s="22">
        <v>2799</v>
      </c>
      <c r="C5" s="22">
        <v>2275.61</v>
      </c>
      <c r="E5" t="s">
        <v>13</v>
      </c>
      <c r="F5" s="22">
        <v>0</v>
      </c>
      <c r="G5" s="22">
        <v>3493.06</v>
      </c>
      <c r="I5" t="s">
        <v>13</v>
      </c>
      <c r="J5" s="22">
        <v>0</v>
      </c>
      <c r="K5" s="22">
        <v>3493.06</v>
      </c>
      <c r="N5" s="25">
        <v>497</v>
      </c>
      <c r="P5">
        <v>2</v>
      </c>
    </row>
    <row r="6" spans="1:16">
      <c r="A6" t="s">
        <v>10</v>
      </c>
      <c r="B6" s="22">
        <v>947.1</v>
      </c>
      <c r="C6" s="22">
        <v>770</v>
      </c>
      <c r="E6" t="s">
        <v>10</v>
      </c>
      <c r="F6" s="22">
        <v>0</v>
      </c>
      <c r="G6" s="22">
        <v>4000</v>
      </c>
      <c r="I6" t="s">
        <v>10</v>
      </c>
      <c r="J6" s="22">
        <v>0</v>
      </c>
      <c r="K6" s="22">
        <v>4000</v>
      </c>
      <c r="N6" s="25">
        <v>35</v>
      </c>
      <c r="P6">
        <f>P4/P5</f>
        <v>872.875</v>
      </c>
    </row>
    <row r="7" spans="1:16">
      <c r="C7" s="22">
        <f>SUM(C4:C6)</f>
        <v>4247.57</v>
      </c>
      <c r="G7" s="22">
        <f>SUM(G4:G6)</f>
        <v>7493.0599999999995</v>
      </c>
      <c r="K7" s="22">
        <f>SUM(K4:K6)</f>
        <v>7493.0599999999995</v>
      </c>
      <c r="N7" s="25">
        <v>558</v>
      </c>
    </row>
    <row r="8" spans="1:16">
      <c r="C8" s="23">
        <v>3</v>
      </c>
      <c r="G8" s="23">
        <v>2</v>
      </c>
      <c r="K8" s="23">
        <v>2</v>
      </c>
      <c r="N8" s="25">
        <v>52</v>
      </c>
    </row>
    <row r="9" spans="1:16">
      <c r="A9" t="s">
        <v>11</v>
      </c>
      <c r="C9" s="22">
        <f>C7/C8</f>
        <v>1415.8566666666666</v>
      </c>
      <c r="E9" t="s">
        <v>11</v>
      </c>
      <c r="G9" s="22">
        <f>G7/G8</f>
        <v>3746.5299999999997</v>
      </c>
      <c r="I9" t="s">
        <v>11</v>
      </c>
      <c r="K9" s="22">
        <f>K7/K8</f>
        <v>3746.5299999999997</v>
      </c>
      <c r="N9" s="25">
        <v>3996.1</v>
      </c>
    </row>
    <row r="10" spans="1:16">
      <c r="N10" s="25">
        <v>491.15</v>
      </c>
    </row>
    <row r="11" spans="1:16">
      <c r="N11" s="25">
        <v>33.380000000000003</v>
      </c>
    </row>
    <row r="12" spans="1:16">
      <c r="N12" s="25">
        <v>551.79999999999995</v>
      </c>
    </row>
    <row r="13" spans="1:16">
      <c r="N13" s="25">
        <v>2799.05</v>
      </c>
    </row>
    <row r="14" spans="1:16">
      <c r="N14" s="25">
        <v>51.35</v>
      </c>
    </row>
    <row r="15" spans="1:16">
      <c r="N15">
        <f>SUM(N2:N14)</f>
        <v>15934.83</v>
      </c>
    </row>
    <row r="16" spans="1:16">
      <c r="N16" s="25">
        <v>872.88</v>
      </c>
    </row>
    <row r="17" spans="14:14">
      <c r="N17" s="25">
        <f>N16+N15</f>
        <v>16807.71</v>
      </c>
    </row>
  </sheetData>
  <mergeCells count="3">
    <mergeCell ref="A2:C2"/>
    <mergeCell ref="E2:G2"/>
    <mergeCell ref="I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RID_GA-3</vt:lpstr>
      <vt:lpstr>Arkusz1</vt:lpstr>
      <vt:lpstr>'RID_GA-3'!Print_Area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2021-08-04T10:44:50Z</cp:lastPrinted>
  <dcterms:created xsi:type="dcterms:W3CDTF">2015-01-23T10:37:07Z</dcterms:created>
  <dcterms:modified xsi:type="dcterms:W3CDTF">2021-08-05T09:50:15Z</dcterms:modified>
</cp:coreProperties>
</file>