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aca\spółka\2021\odpady medyczne\propozycja modyfikacji OPZ SZOZ\"/>
    </mc:Choice>
  </mc:AlternateContent>
  <xr:revisionPtr revIDLastSave="0" documentId="8_{6DAF794D-D115-4272-B89B-B41414CEB392}" xr6:coauthVersionLast="46" xr6:coauthVersionMax="46" xr10:uidLastSave="{00000000-0000-0000-0000-000000000000}"/>
  <bookViews>
    <workbookView xWindow="28680" yWindow="-120" windowWidth="29040" windowHeight="15840" firstSheet="1" activeTab="1" xr2:uid="{00000000-000D-0000-FFFF-FFFF00000000}"/>
  </bookViews>
  <sheets>
    <sheet name="NOWY - Formularz Cenowy" sheetId="2" state="hidden" r:id="rId1"/>
    <sheet name="Formularz cenowy" sheetId="1" r:id="rId2"/>
    <sheet name="Arkusz1" sheetId="3" r:id="rId3"/>
  </sheets>
  <definedNames>
    <definedName name="_xlnm._FilterDatabase" localSheetId="1" hidden="1">'Formularz cenowy'!$A$22:$H$71</definedName>
    <definedName name="_xlnm.Print_Area" localSheetId="1">'Formularz cenowy'!$A$1:$H$72</definedName>
    <definedName name="Z_5AB06E3C_7A21_4A50_916C_8771B4D2FB95_.wvu.FilterData" localSheetId="1" hidden="1">'Formularz cenowy'!$A$22:$H$71</definedName>
    <definedName name="Z_5AB06E3C_7A21_4A50_916C_8771B4D2FB95_.wvu.PrintArea" localSheetId="1" hidden="1">'Formularz cenowy'!$A$1:$H$72</definedName>
    <definedName name="Z_62B1036B_B309_44E5_B7BA_41EA08176C42_.wvu.FilterData" localSheetId="1" hidden="1">'Formularz cenowy'!$A$22:$H$71</definedName>
    <definedName name="Z_62B1036B_B309_44E5_B7BA_41EA08176C42_.wvu.PrintArea" localSheetId="1" hidden="1">'Formularz cenowy'!$A$1:$H$72</definedName>
    <definedName name="Z_7F9CF391_E2F9_42BA_8D6A_3BD76C641D3E_.wvu.FilterData" localSheetId="1" hidden="1">'Formularz cenowy'!$A$22:$H$71</definedName>
    <definedName name="Z_DF2FA0FA_C87B_4006_9DE0_F8423E7FA9FD_.wvu.FilterData" localSheetId="1" hidden="1">'Formularz cenowy'!$A$22:$H$71</definedName>
    <definedName name="Z_FFE95A7F_5C68_4008_8E34_E3BB46481FCA_.wvu.FilterData" localSheetId="1" hidden="1">'Formularz cenowy'!$A$22:$H$71</definedName>
    <definedName name="Z_FFE95A7F_5C68_4008_8E34_E3BB46481FCA_.wvu.PrintArea" localSheetId="1" hidden="1">'Formularz cenowy'!$A$1:$H$72</definedName>
  </definedNames>
  <calcPr calcId="181029"/>
  <customWorkbookViews>
    <customWorkbookView name="Katarzyna Gracz - Widok osobisty" guid="{5AB06E3C-7A21-4A50-916C-8771B4D2FB95}" mergeInterval="0" personalView="1" maximized="1" xWindow="-8" yWindow="-8" windowWidth="1936" windowHeight="1056" activeSheetId="1"/>
    <customWorkbookView name="Kamila Stankowska - Widok osobisty" guid="{FFE95A7F-5C68-4008-8E34-E3BB46481FCA}" mergeInterval="0" personalView="1" maximized="1" windowWidth="1916" windowHeight="854" activeSheetId="1"/>
    <customWorkbookView name="Marlena Klupś - Widok osobisty" guid="{DF2FA0FA-C87B-4006-9DE0-F8423E7FA9FD}" mergeInterval="0" personalView="1" maximized="1" xWindow="-8" yWindow="-8" windowWidth="1936" windowHeight="1176" activeSheetId="1"/>
    <customWorkbookView name="Mateusz Galganek - Widok osobisty" guid="{7F9CF391-E2F9-42BA-8D6A-3BD76C641D3E}" mergeInterval="0" personalView="1" maximized="1" windowWidth="1920" windowHeight="854" activeSheetId="1"/>
    <customWorkbookView name="uzampub4 - Widok osobisty" guid="{62B1036B-B309-44E5-B7BA-41EA08176C42}" mergeInterval="0" personalView="1" maximized="1" xWindow="1912" yWindow="-8" windowWidth="1936" windowHeight="1056" activeSheetId="1" showComments="commIndAndComment"/>
  </customWorkbookViews>
</workbook>
</file>

<file path=xl/calcChain.xml><?xml version="1.0" encoding="utf-8"?>
<calcChain xmlns="http://schemas.openxmlformats.org/spreadsheetml/2006/main">
  <c r="C11" i="1" l="1"/>
  <c r="C10" i="1"/>
  <c r="C9" i="1"/>
  <c r="C15" i="1"/>
  <c r="C14" i="1"/>
  <c r="C13" i="1"/>
  <c r="C8" i="1"/>
  <c r="C7" i="1"/>
  <c r="C6" i="1"/>
  <c r="C5" i="1"/>
  <c r="D69" i="1"/>
  <c r="C12" i="1" l="1"/>
  <c r="C18" i="1" l="1"/>
  <c r="C16" i="1"/>
  <c r="H71" i="1" l="1"/>
  <c r="F69" i="1"/>
  <c r="G70" i="1" l="1"/>
</calcChain>
</file>

<file path=xl/sharedStrings.xml><?xml version="1.0" encoding="utf-8"?>
<sst xmlns="http://schemas.openxmlformats.org/spreadsheetml/2006/main" count="88" uniqueCount="43">
  <si>
    <t>Wojewódzki Szpital Zespolony w Lesznie</t>
  </si>
  <si>
    <t>L.p.</t>
  </si>
  <si>
    <t>w tym dla:</t>
  </si>
  <si>
    <t>Zamawiający</t>
  </si>
  <si>
    <t>Specjalistyczny Zespół Opieki Zdrowotnej nad Matką i Dzieckiem w Poznaniu</t>
  </si>
  <si>
    <t>Wartość netto w zł</t>
  </si>
  <si>
    <t>Wartość brutto w zł</t>
  </si>
  <si>
    <t>Wartość VAT w zł</t>
  </si>
  <si>
    <t>Razem wartość netto w zł</t>
  </si>
  <si>
    <t>Formularz Cenowy</t>
  </si>
  <si>
    <t>Grupa Odpadów</t>
  </si>
  <si>
    <t>18 01 01</t>
  </si>
  <si>
    <t>18 01 06</t>
  </si>
  <si>
    <t>18 01 08</t>
  </si>
  <si>
    <t>18 01 09</t>
  </si>
  <si>
    <t>Ilości odpadów (szacunkowa ilość odpadów)  ilość w kg</t>
  </si>
  <si>
    <t xml:space="preserve">Cena jednostkowa netto za 1 kg
</t>
  </si>
  <si>
    <t>podatek VAT w %</t>
  </si>
  <si>
    <t>Wartość brutto</t>
  </si>
  <si>
    <t>18 01 02*</t>
  </si>
  <si>
    <t>18 01 03*</t>
  </si>
  <si>
    <t>18 01 82*</t>
  </si>
  <si>
    <t>18 01 01*</t>
  </si>
  <si>
    <t>18 01 04</t>
  </si>
  <si>
    <t>18 01 06*</t>
  </si>
  <si>
    <t>16 05 06*</t>
  </si>
  <si>
    <t>16 05 09</t>
  </si>
  <si>
    <t>15 02 03</t>
  </si>
  <si>
    <t>Wielkopolskie Centrum Medycyny Pracy 
(Poznań)</t>
  </si>
  <si>
    <t>16 06 04</t>
  </si>
  <si>
    <t>08 03 18</t>
  </si>
  <si>
    <t>Wielkopolskie Centrum Medycyny Pracy 
(Piła)</t>
  </si>
  <si>
    <t>Wielkopolskie Centrum Medycyny Pracy 
(Kalisz)</t>
  </si>
  <si>
    <t>Grupa odpadów</t>
  </si>
  <si>
    <r>
      <t xml:space="preserve">Cena jednostkowa 
za 1 kg
</t>
    </r>
    <r>
      <rPr>
        <b/>
        <sz val="9"/>
        <color theme="1"/>
        <rFont val="Calibri"/>
        <family val="2"/>
        <charset val="238"/>
        <scheme val="minor"/>
      </rPr>
      <t>(PROSZĘ WPISAĆ CENY NETTO)</t>
    </r>
  </si>
  <si>
    <t xml:space="preserve">18 01 04 </t>
  </si>
  <si>
    <t>3A</t>
  </si>
  <si>
    <t>3B</t>
  </si>
  <si>
    <t>3C</t>
  </si>
  <si>
    <t>Załącznik nr 3 do SWZ</t>
  </si>
  <si>
    <t>2A</t>
  </si>
  <si>
    <t>2B</t>
  </si>
  <si>
    <t>Wielkopolskie Centrum Zdrowia Dziecka w Poznaniu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</si>
</sst>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0.000"/>
    <numFmt numFmtId="166" formatCode="_-* #,##0.000\ _z_ł_-;\-* #,##0.000\ _z_ł_-;_-* &quot;-&quot;???\ _z_ł_-;_-@_-"/>
    <numFmt numFmtId="167" formatCode="#,##0.00\ &quot;zł&quot;"/>
    <numFmt numFmtId="168" formatCode="#,##0.00&quot; &quot;[$€-407];[Red]&quot;-&quot;#,##0.00&quot; &quot;[$€-407]"/>
    <numFmt numFmtId="169" formatCode="#,##0\ _z_ł"/>
  </numFmts>
  <fonts count="22" x14ac:knownFonts="1">
    <font>
      <sz val="11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trike/>
      <sz val="10"/>
      <color rgb="FFFF0000"/>
      <name val="Calibri"/>
      <family val="2"/>
      <charset val="238"/>
      <scheme val="minor"/>
    </font>
    <font>
      <strike/>
      <sz val="10"/>
      <color rgb="FFFF0000"/>
      <name val="Calibri"/>
      <family val="2"/>
      <charset val="238"/>
      <scheme val="minor"/>
    </font>
    <font>
      <b/>
      <strike/>
      <sz val="8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9" fillId="0" borderId="0"/>
    <xf numFmtId="0" fontId="10" fillId="0" borderId="0" applyNumberFormat="0" applyBorder="0" applyProtection="0">
      <alignment horizontal="center"/>
    </xf>
    <xf numFmtId="0" fontId="10" fillId="0" borderId="0" applyNumberFormat="0" applyBorder="0" applyProtection="0">
      <alignment horizontal="center" textRotation="90"/>
    </xf>
    <xf numFmtId="0" fontId="11" fillId="0" borderId="0" applyNumberFormat="0" applyBorder="0" applyProtection="0"/>
    <xf numFmtId="168" fontId="11" fillId="0" borderId="0" applyBorder="0" applyProtection="0"/>
    <xf numFmtId="9" fontId="9" fillId="0" borderId="0" applyFont="0" applyFill="0" applyBorder="0" applyAlignment="0" applyProtection="0"/>
  </cellStyleXfs>
  <cellXfs count="123">
    <xf numFmtId="0" fontId="0" fillId="0" borderId="0" xfId="0"/>
    <xf numFmtId="0" fontId="5" fillId="0" borderId="1" xfId="0" applyFont="1" applyBorder="1"/>
    <xf numFmtId="0" fontId="5" fillId="0" borderId="0" xfId="0" applyFont="1"/>
    <xf numFmtId="0" fontId="5" fillId="0" borderId="0" xfId="0" applyFont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center" vertical="center" wrapText="1"/>
    </xf>
    <xf numFmtId="165" fontId="6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165" fontId="7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wrapText="1"/>
    </xf>
    <xf numFmtId="0" fontId="4" fillId="0" borderId="0" xfId="0" applyFont="1" applyBorder="1" applyAlignment="1">
      <alignment horizontal="center"/>
    </xf>
    <xf numFmtId="164" fontId="3" fillId="0" borderId="0" xfId="0" applyNumberFormat="1" applyFont="1" applyFill="1" applyBorder="1" applyAlignment="1" applyProtection="1">
      <alignment horizontal="center" vertical="center" wrapText="1"/>
    </xf>
    <xf numFmtId="166" fontId="5" fillId="0" borderId="0" xfId="0" applyNumberFormat="1" applyFont="1"/>
    <xf numFmtId="0" fontId="2" fillId="0" borderId="0" xfId="0" applyFont="1" applyBorder="1" applyAlignment="1">
      <alignment horizontal="center" wrapText="1"/>
    </xf>
    <xf numFmtId="0" fontId="3" fillId="0" borderId="0" xfId="0" applyFont="1"/>
    <xf numFmtId="0" fontId="3" fillId="0" borderId="0" xfId="0" applyFont="1" applyBorder="1"/>
    <xf numFmtId="44" fontId="1" fillId="0" borderId="4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8" fillId="0" borderId="0" xfId="0" applyNumberFormat="1" applyFont="1" applyBorder="1"/>
    <xf numFmtId="167" fontId="1" fillId="0" borderId="1" xfId="0" applyNumberFormat="1" applyFont="1" applyFill="1" applyBorder="1" applyAlignment="1" applyProtection="1">
      <alignment horizontal="right" vertical="center" wrapText="1"/>
    </xf>
    <xf numFmtId="44" fontId="6" fillId="0" borderId="1" xfId="0" applyNumberFormat="1" applyFont="1" applyBorder="1" applyAlignment="1">
      <alignment horizontal="center" vertical="center" wrapText="1"/>
    </xf>
    <xf numFmtId="44" fontId="6" fillId="0" borderId="1" xfId="0" applyNumberFormat="1" applyFont="1" applyBorder="1"/>
    <xf numFmtId="44" fontId="6" fillId="0" borderId="5" xfId="0" applyNumberFormat="1" applyFont="1" applyBorder="1"/>
    <xf numFmtId="9" fontId="6" fillId="0" borderId="1" xfId="0" applyNumberFormat="1" applyFont="1" applyBorder="1" applyAlignment="1">
      <alignment horizontal="center" vertical="center" wrapText="1"/>
    </xf>
    <xf numFmtId="44" fontId="6" fillId="0" borderId="5" xfId="0" applyNumberFormat="1" applyFont="1" applyBorder="1" applyAlignment="1">
      <alignment horizontal="center" vertical="center" wrapText="1"/>
    </xf>
    <xf numFmtId="9" fontId="6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44" fontId="6" fillId="0" borderId="2" xfId="0" applyNumberFormat="1" applyFont="1" applyBorder="1"/>
    <xf numFmtId="9" fontId="6" fillId="0" borderId="2" xfId="0" applyNumberFormat="1" applyFont="1" applyBorder="1" applyAlignment="1">
      <alignment horizontal="center" vertical="center" wrapText="1"/>
    </xf>
    <xf numFmtId="44" fontId="6" fillId="0" borderId="2" xfId="0" applyNumberFormat="1" applyFont="1" applyBorder="1" applyAlignment="1">
      <alignment horizontal="center" vertical="center" wrapText="1"/>
    </xf>
    <xf numFmtId="167" fontId="6" fillId="0" borderId="1" xfId="0" applyNumberFormat="1" applyFont="1" applyBorder="1"/>
    <xf numFmtId="167" fontId="6" fillId="0" borderId="5" xfId="0" applyNumberFormat="1" applyFont="1" applyBorder="1"/>
    <xf numFmtId="167" fontId="6" fillId="0" borderId="2" xfId="0" applyNumberFormat="1" applyFont="1" applyBorder="1"/>
    <xf numFmtId="0" fontId="5" fillId="0" borderId="11" xfId="0" applyFont="1" applyBorder="1"/>
    <xf numFmtId="44" fontId="6" fillId="0" borderId="7" xfId="0" applyNumberFormat="1" applyFont="1" applyBorder="1"/>
    <xf numFmtId="167" fontId="6" fillId="0" borderId="7" xfId="0" applyNumberFormat="1" applyFont="1" applyBorder="1"/>
    <xf numFmtId="9" fontId="6" fillId="0" borderId="7" xfId="0" applyNumberFormat="1" applyFont="1" applyBorder="1" applyAlignment="1">
      <alignment horizontal="center" vertical="center" wrapText="1"/>
    </xf>
    <xf numFmtId="44" fontId="6" fillId="0" borderId="7" xfId="0" applyNumberFormat="1" applyFont="1" applyBorder="1" applyAlignment="1">
      <alignment horizontal="center" vertical="center" wrapText="1"/>
    </xf>
    <xf numFmtId="44" fontId="6" fillId="0" borderId="3" xfId="0" applyNumberFormat="1" applyFont="1" applyBorder="1"/>
    <xf numFmtId="167" fontId="6" fillId="0" borderId="3" xfId="0" applyNumberFormat="1" applyFont="1" applyBorder="1"/>
    <xf numFmtId="9" fontId="6" fillId="0" borderId="3" xfId="0" applyNumberFormat="1" applyFont="1" applyBorder="1" applyAlignment="1">
      <alignment horizontal="center" vertical="center" wrapText="1"/>
    </xf>
    <xf numFmtId="44" fontId="6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wrapText="1"/>
    </xf>
    <xf numFmtId="169" fontId="2" fillId="0" borderId="1" xfId="0" applyNumberFormat="1" applyFont="1" applyBorder="1" applyAlignment="1">
      <alignment horizontal="center" vertical="center"/>
    </xf>
    <xf numFmtId="0" fontId="12" fillId="0" borderId="0" xfId="0" applyFont="1"/>
    <xf numFmtId="44" fontId="2" fillId="0" borderId="1" xfId="0" applyNumberFormat="1" applyFont="1" applyBorder="1"/>
    <xf numFmtId="44" fontId="13" fillId="0" borderId="4" xfId="0" applyNumberFormat="1" applyFont="1" applyFill="1" applyBorder="1" applyAlignment="1" applyProtection="1">
      <alignment horizontal="center" vertical="center" wrapText="1"/>
    </xf>
    <xf numFmtId="44" fontId="6" fillId="0" borderId="15" xfId="0" applyNumberFormat="1" applyFont="1" applyBorder="1"/>
    <xf numFmtId="167" fontId="6" fillId="0" borderId="15" xfId="0" applyNumberFormat="1" applyFont="1" applyBorder="1"/>
    <xf numFmtId="9" fontId="6" fillId="0" borderId="15" xfId="0" applyNumberFormat="1" applyFont="1" applyBorder="1" applyAlignment="1">
      <alignment horizontal="center" vertical="center" wrapText="1"/>
    </xf>
    <xf numFmtId="44" fontId="6" fillId="0" borderId="15" xfId="0" applyNumberFormat="1" applyFont="1" applyBorder="1" applyAlignment="1">
      <alignment horizontal="center" vertical="center" wrapText="1"/>
    </xf>
    <xf numFmtId="44" fontId="14" fillId="0" borderId="1" xfId="0" applyNumberFormat="1" applyFont="1" applyBorder="1"/>
    <xf numFmtId="167" fontId="14" fillId="0" borderId="1" xfId="0" applyNumberFormat="1" applyFont="1" applyBorder="1"/>
    <xf numFmtId="9" fontId="14" fillId="0" borderId="1" xfId="0" applyNumberFormat="1" applyFont="1" applyBorder="1" applyAlignment="1">
      <alignment horizontal="center" vertical="center" wrapText="1"/>
    </xf>
    <xf numFmtId="44" fontId="14" fillId="0" borderId="1" xfId="0" applyNumberFormat="1" applyFont="1" applyBorder="1" applyAlignment="1">
      <alignment horizontal="center" vertical="center" wrapText="1"/>
    </xf>
    <xf numFmtId="44" fontId="14" fillId="0" borderId="2" xfId="0" applyNumberFormat="1" applyFont="1" applyBorder="1"/>
    <xf numFmtId="167" fontId="14" fillId="0" borderId="2" xfId="0" applyNumberFormat="1" applyFont="1" applyBorder="1"/>
    <xf numFmtId="9" fontId="14" fillId="0" borderId="2" xfId="0" applyNumberFormat="1" applyFont="1" applyBorder="1" applyAlignment="1">
      <alignment horizontal="center" vertical="center" wrapText="1"/>
    </xf>
    <xf numFmtId="44" fontId="14" fillId="0" borderId="2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2" fillId="0" borderId="1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6" fillId="0" borderId="14" xfId="0" applyNumberFormat="1" applyFont="1" applyBorder="1" applyAlignment="1">
      <alignment horizontal="center" vertical="center"/>
    </xf>
    <xf numFmtId="169" fontId="16" fillId="0" borderId="1" xfId="0" applyNumberFormat="1" applyFont="1" applyBorder="1" applyAlignment="1">
      <alignment horizontal="center" vertical="center"/>
    </xf>
    <xf numFmtId="0" fontId="17" fillId="0" borderId="17" xfId="0" applyFont="1" applyBorder="1"/>
    <xf numFmtId="169" fontId="15" fillId="0" borderId="16" xfId="0" applyNumberFormat="1" applyFont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 wrapText="1"/>
    </xf>
    <xf numFmtId="0" fontId="18" fillId="3" borderId="1" xfId="0" applyNumberFormat="1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3" fillId="3" borderId="0" xfId="0" applyFont="1" applyFill="1" applyBorder="1"/>
    <xf numFmtId="169" fontId="15" fillId="3" borderId="13" xfId="0" applyNumberFormat="1" applyFont="1" applyFill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9" fontId="6" fillId="0" borderId="5" xfId="0" applyNumberFormat="1" applyFont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4" fontId="14" fillId="0" borderId="1" xfId="0" applyNumberFormat="1" applyFont="1" applyBorder="1" applyAlignment="1">
      <alignment wrapText="1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44" fontId="14" fillId="0" borderId="5" xfId="0" applyNumberFormat="1" applyFont="1" applyBorder="1"/>
    <xf numFmtId="9" fontId="6" fillId="0" borderId="2" xfId="0" applyNumberFormat="1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169" fontId="5" fillId="0" borderId="0" xfId="0" applyNumberFormat="1" applyFont="1" applyBorder="1"/>
    <xf numFmtId="44" fontId="6" fillId="0" borderId="4" xfId="0" applyNumberFormat="1" applyFont="1" applyBorder="1" applyAlignment="1">
      <alignment horizontal="center" vertical="center" wrapText="1"/>
    </xf>
    <xf numFmtId="44" fontId="14" fillId="0" borderId="3" xfId="0" applyNumberFormat="1" applyFont="1" applyBorder="1" applyAlignment="1">
      <alignment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</cellXfs>
  <cellStyles count="7">
    <cellStyle name="Heading" xfId="2" xr:uid="{00000000-0005-0000-0000-000000000000}"/>
    <cellStyle name="Heading1" xfId="3" xr:uid="{00000000-0005-0000-0000-000001000000}"/>
    <cellStyle name="Normalny" xfId="0" builtinId="0"/>
    <cellStyle name="Normalny 2" xfId="1" xr:uid="{00000000-0005-0000-0000-000003000000}"/>
    <cellStyle name="Procentowy 2" xfId="6" xr:uid="{00000000-0005-0000-0000-000004000000}"/>
    <cellStyle name="Result" xfId="4" xr:uid="{00000000-0005-0000-0000-000005000000}"/>
    <cellStyle name="Result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D33" sqref="D33"/>
    </sheetView>
  </sheetViews>
  <sheetFormatPr defaultRowHeight="15" x14ac:dyDescent="0.25"/>
  <sheetData/>
  <customSheetViews>
    <customSheetView guid="{5AB06E3C-7A21-4A50-916C-8771B4D2FB95}" state="hidden">
      <selection activeCell="D33" sqref="D33"/>
      <pageMargins left="0.7" right="0.7" top="0.75" bottom="0.75" header="0.3" footer="0.3"/>
    </customSheetView>
    <customSheetView guid="{FFE95A7F-5C68-4008-8E34-E3BB46481FCA}" state="hidden">
      <selection activeCell="D33" sqref="D33"/>
      <pageMargins left="0.7" right="0.7" top="0.75" bottom="0.75" header="0.3" footer="0.3"/>
    </customSheetView>
    <customSheetView guid="{7F9CF391-E2F9-42BA-8D6A-3BD76C641D3E}" state="hidden">
      <selection activeCell="D33" sqref="D33"/>
      <pageMargins left="0.7" right="0.7" top="0.75" bottom="0.75" header="0.3" footer="0.3"/>
    </customSheetView>
    <customSheetView guid="{62B1036B-B309-44E5-B7BA-41EA08176C42}" state="hidden">
      <selection activeCell="D33" sqref="D3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2"/>
  <sheetViews>
    <sheetView tabSelected="1" view="pageBreakPreview" zoomScale="110" zoomScaleNormal="110" zoomScaleSheetLayoutView="110" workbookViewId="0">
      <selection activeCell="F71" sqref="F71"/>
    </sheetView>
  </sheetViews>
  <sheetFormatPr defaultColWidth="9.140625" defaultRowHeight="12.75" x14ac:dyDescent="0.2"/>
  <cols>
    <col min="1" max="1" width="5" style="4" customWidth="1"/>
    <col min="2" max="2" width="21.5703125" style="15" customWidth="1"/>
    <col min="3" max="3" width="23.85546875" style="2" customWidth="1"/>
    <col min="4" max="4" width="16.85546875" style="2" customWidth="1"/>
    <col min="5" max="5" width="13.140625" style="2" customWidth="1"/>
    <col min="6" max="6" width="14.5703125" style="2" customWidth="1"/>
    <col min="7" max="7" width="10" style="2" customWidth="1"/>
    <col min="8" max="8" width="12.140625" style="2" customWidth="1"/>
    <col min="9" max="16384" width="9.140625" style="2"/>
  </cols>
  <sheetData>
    <row r="1" spans="1:8" x14ac:dyDescent="0.2">
      <c r="G1" s="92" t="s">
        <v>39</v>
      </c>
      <c r="H1" s="91"/>
    </row>
    <row r="2" spans="1:8" x14ac:dyDescent="0.2">
      <c r="B2" s="50" t="s">
        <v>9</v>
      </c>
    </row>
    <row r="3" spans="1:8" ht="7.5" customHeight="1" x14ac:dyDescent="0.2"/>
    <row r="4" spans="1:8" ht="49.5" x14ac:dyDescent="0.2">
      <c r="A4" s="73" t="s">
        <v>1</v>
      </c>
      <c r="B4" s="74" t="s">
        <v>33</v>
      </c>
      <c r="C4" s="75" t="s">
        <v>15</v>
      </c>
      <c r="D4" s="76" t="s">
        <v>34</v>
      </c>
      <c r="E4" s="14"/>
      <c r="F4" s="3"/>
    </row>
    <row r="5" spans="1:8" x14ac:dyDescent="0.2">
      <c r="A5" s="30">
        <v>1</v>
      </c>
      <c r="B5" s="72" t="s">
        <v>19</v>
      </c>
      <c r="C5" s="49">
        <f>D23+D41+D31</f>
        <v>5375</v>
      </c>
      <c r="D5" s="48"/>
      <c r="E5" s="14"/>
      <c r="F5" s="3"/>
    </row>
    <row r="6" spans="1:8" x14ac:dyDescent="0.2">
      <c r="A6" s="30">
        <v>2</v>
      </c>
      <c r="B6" s="72" t="s">
        <v>20</v>
      </c>
      <c r="C6" s="49">
        <f>D24+D42+D51+D57+D63+D32</f>
        <v>414887</v>
      </c>
      <c r="D6" s="37"/>
      <c r="E6" s="3"/>
      <c r="F6" s="3"/>
    </row>
    <row r="7" spans="1:8" x14ac:dyDescent="0.2">
      <c r="A7" s="30">
        <v>3</v>
      </c>
      <c r="B7" s="72" t="s">
        <v>21</v>
      </c>
      <c r="C7" s="49">
        <f>D25+D43+D33</f>
        <v>4275</v>
      </c>
      <c r="D7" s="37"/>
      <c r="E7" s="3"/>
      <c r="F7" s="3"/>
    </row>
    <row r="8" spans="1:8" x14ac:dyDescent="0.2">
      <c r="A8" s="30">
        <v>4</v>
      </c>
      <c r="B8" s="72" t="s">
        <v>14</v>
      </c>
      <c r="C8" s="49">
        <f>D26+D44+D53+D60+D66+D34</f>
        <v>306</v>
      </c>
      <c r="D8" s="37"/>
      <c r="E8" s="3"/>
      <c r="F8" s="3"/>
      <c r="G8" s="3"/>
    </row>
    <row r="9" spans="1:8" x14ac:dyDescent="0.2">
      <c r="A9" s="30">
        <v>5</v>
      </c>
      <c r="B9" s="72" t="s">
        <v>22</v>
      </c>
      <c r="C9" s="49">
        <f>D27+D48+D38</f>
        <v>77</v>
      </c>
      <c r="D9" s="37"/>
      <c r="E9" s="3"/>
      <c r="F9" s="3"/>
      <c r="G9" s="3"/>
    </row>
    <row r="10" spans="1:8" x14ac:dyDescent="0.2">
      <c r="A10" s="30">
        <v>6</v>
      </c>
      <c r="B10" s="72" t="s">
        <v>23</v>
      </c>
      <c r="C10" s="49">
        <f>D28+D49+D52+D58+D64+D39</f>
        <v>45089</v>
      </c>
      <c r="D10" s="37"/>
      <c r="E10" s="3"/>
      <c r="F10" s="3"/>
    </row>
    <row r="11" spans="1:8" x14ac:dyDescent="0.2">
      <c r="A11" s="30">
        <v>7</v>
      </c>
      <c r="B11" s="72" t="s">
        <v>24</v>
      </c>
      <c r="C11" s="49">
        <f>D29+D50+D54+D59+D65+D40</f>
        <v>1751</v>
      </c>
      <c r="D11" s="37"/>
      <c r="E11" s="3"/>
      <c r="F11" s="3"/>
    </row>
    <row r="12" spans="1:8" x14ac:dyDescent="0.2">
      <c r="A12" s="30">
        <v>8</v>
      </c>
      <c r="B12" s="72" t="s">
        <v>13</v>
      </c>
      <c r="C12" s="49">
        <f>D30</f>
        <v>450</v>
      </c>
      <c r="D12" s="37"/>
      <c r="E12" s="3"/>
      <c r="F12" s="3"/>
    </row>
    <row r="13" spans="1:8" ht="15" customHeight="1" x14ac:dyDescent="0.2">
      <c r="A13" s="30">
        <v>9</v>
      </c>
      <c r="B13" s="72" t="s">
        <v>25</v>
      </c>
      <c r="C13" s="49">
        <f>D45+D35</f>
        <v>150</v>
      </c>
      <c r="D13" s="37"/>
      <c r="E13" s="3"/>
      <c r="F13" s="3"/>
    </row>
    <row r="14" spans="1:8" x14ac:dyDescent="0.2">
      <c r="A14" s="30">
        <v>10</v>
      </c>
      <c r="B14" s="72" t="s">
        <v>26</v>
      </c>
      <c r="C14" s="49">
        <f>D46+D36</f>
        <v>8</v>
      </c>
      <c r="D14" s="37"/>
      <c r="E14" s="3"/>
      <c r="F14" s="3"/>
    </row>
    <row r="15" spans="1:8" x14ac:dyDescent="0.2">
      <c r="A15" s="30">
        <v>11</v>
      </c>
      <c r="B15" s="72" t="s">
        <v>27</v>
      </c>
      <c r="C15" s="49">
        <f>D47+D37</f>
        <v>1450</v>
      </c>
      <c r="D15" s="37"/>
      <c r="E15" s="3"/>
      <c r="F15" s="3"/>
    </row>
    <row r="16" spans="1:8" x14ac:dyDescent="0.2">
      <c r="A16" s="30">
        <v>12</v>
      </c>
      <c r="B16" s="72" t="s">
        <v>30</v>
      </c>
      <c r="C16" s="49">
        <f>D68+D62+D56</f>
        <v>127</v>
      </c>
      <c r="D16" s="37"/>
      <c r="E16" s="3"/>
      <c r="F16" s="3"/>
    </row>
    <row r="17" spans="1:8" ht="13.5" thickBot="1" x14ac:dyDescent="0.25">
      <c r="A17" s="78">
        <v>13</v>
      </c>
      <c r="B17" s="79" t="s">
        <v>29</v>
      </c>
      <c r="C17" s="80">
        <v>26</v>
      </c>
      <c r="D17" s="81"/>
      <c r="E17" s="3"/>
      <c r="F17" s="103"/>
    </row>
    <row r="18" spans="1:8" ht="13.5" thickBot="1" x14ac:dyDescent="0.25">
      <c r="B18" s="20"/>
      <c r="C18" s="82">
        <f>SUM(C5:C17)-C17</f>
        <v>473945</v>
      </c>
      <c r="D18" s="71"/>
      <c r="E18" s="3"/>
      <c r="F18" s="3"/>
      <c r="G18" s="3"/>
    </row>
    <row r="19" spans="1:8" x14ac:dyDescent="0.2">
      <c r="B19" s="20"/>
      <c r="C19" s="21"/>
      <c r="D19" s="14"/>
      <c r="E19" s="3"/>
      <c r="F19" s="3"/>
      <c r="G19" s="3"/>
    </row>
    <row r="20" spans="1:8" x14ac:dyDescent="0.2">
      <c r="B20" s="15" t="s">
        <v>2</v>
      </c>
      <c r="D20" s="13"/>
    </row>
    <row r="21" spans="1:8" ht="7.5" customHeight="1" x14ac:dyDescent="0.2"/>
    <row r="22" spans="1:8" ht="33.75" x14ac:dyDescent="0.2">
      <c r="A22" s="73" t="s">
        <v>1</v>
      </c>
      <c r="B22" s="77" t="s">
        <v>3</v>
      </c>
      <c r="C22" s="73" t="s">
        <v>10</v>
      </c>
      <c r="D22" s="77" t="s">
        <v>15</v>
      </c>
      <c r="E22" s="77" t="s">
        <v>16</v>
      </c>
      <c r="F22" s="77" t="s">
        <v>5</v>
      </c>
      <c r="G22" s="77" t="s">
        <v>17</v>
      </c>
      <c r="H22" s="77" t="s">
        <v>18</v>
      </c>
    </row>
    <row r="23" spans="1:8" ht="22.5" customHeight="1" x14ac:dyDescent="0.2">
      <c r="A23" s="116">
        <v>1</v>
      </c>
      <c r="B23" s="115" t="s">
        <v>0</v>
      </c>
      <c r="C23" s="46" t="s">
        <v>19</v>
      </c>
      <c r="D23" s="65">
        <v>375</v>
      </c>
      <c r="E23" s="24"/>
      <c r="F23" s="24"/>
      <c r="G23" s="27"/>
      <c r="H23" s="24"/>
    </row>
    <row r="24" spans="1:8" ht="15" customHeight="1" x14ac:dyDescent="0.2">
      <c r="A24" s="113"/>
      <c r="B24" s="110"/>
      <c r="C24" s="46" t="s">
        <v>20</v>
      </c>
      <c r="D24" s="65">
        <v>210000</v>
      </c>
      <c r="E24" s="24"/>
      <c r="F24" s="24"/>
      <c r="G24" s="27"/>
      <c r="H24" s="24"/>
    </row>
    <row r="25" spans="1:8" ht="15" customHeight="1" x14ac:dyDescent="0.2">
      <c r="A25" s="113"/>
      <c r="B25" s="110"/>
      <c r="C25" s="46" t="s">
        <v>21</v>
      </c>
      <c r="D25" s="65">
        <v>75</v>
      </c>
      <c r="E25" s="24"/>
      <c r="F25" s="24"/>
      <c r="G25" s="27"/>
      <c r="H25" s="24"/>
    </row>
    <row r="26" spans="1:8" ht="15" customHeight="1" x14ac:dyDescent="0.2">
      <c r="A26" s="113"/>
      <c r="B26" s="110"/>
      <c r="C26" s="46" t="s">
        <v>14</v>
      </c>
      <c r="D26" s="65">
        <v>225</v>
      </c>
      <c r="E26" s="24"/>
      <c r="F26" s="24"/>
      <c r="G26" s="27"/>
      <c r="H26" s="24"/>
    </row>
    <row r="27" spans="1:8" ht="15" customHeight="1" x14ac:dyDescent="0.2">
      <c r="A27" s="113"/>
      <c r="B27" s="110"/>
      <c r="C27" s="46" t="s">
        <v>22</v>
      </c>
      <c r="D27" s="65">
        <v>15</v>
      </c>
      <c r="E27" s="24"/>
      <c r="F27" s="24"/>
      <c r="G27" s="27"/>
      <c r="H27" s="24"/>
    </row>
    <row r="28" spans="1:8" ht="15" customHeight="1" x14ac:dyDescent="0.2">
      <c r="A28" s="113"/>
      <c r="B28" s="110"/>
      <c r="C28" s="46" t="s">
        <v>23</v>
      </c>
      <c r="D28" s="65">
        <v>45000</v>
      </c>
      <c r="E28" s="25"/>
      <c r="F28" s="24"/>
      <c r="G28" s="27"/>
      <c r="H28" s="24"/>
    </row>
    <row r="29" spans="1:8" ht="15" customHeight="1" x14ac:dyDescent="0.2">
      <c r="A29" s="113"/>
      <c r="B29" s="110"/>
      <c r="C29" s="46" t="s">
        <v>24</v>
      </c>
      <c r="D29" s="65">
        <v>1500</v>
      </c>
      <c r="E29" s="25"/>
      <c r="F29" s="24"/>
      <c r="G29" s="27"/>
      <c r="H29" s="24"/>
    </row>
    <row r="30" spans="1:8" ht="15.75" customHeight="1" thickBot="1" x14ac:dyDescent="0.25">
      <c r="A30" s="114"/>
      <c r="B30" s="111"/>
      <c r="C30" s="47" t="s">
        <v>13</v>
      </c>
      <c r="D30" s="66">
        <v>450</v>
      </c>
      <c r="E30" s="26"/>
      <c r="F30" s="28"/>
      <c r="G30" s="93"/>
      <c r="H30" s="28"/>
    </row>
    <row r="31" spans="1:8" ht="15.75" customHeight="1" x14ac:dyDescent="0.2">
      <c r="A31" s="112" t="s">
        <v>40</v>
      </c>
      <c r="B31" s="117" t="s">
        <v>4</v>
      </c>
      <c r="C31" s="94" t="s">
        <v>19</v>
      </c>
      <c r="D31" s="95">
        <v>2000</v>
      </c>
      <c r="E31" s="31"/>
      <c r="F31" s="104"/>
      <c r="G31" s="100"/>
      <c r="H31" s="33"/>
    </row>
    <row r="32" spans="1:8" ht="15.75" customHeight="1" x14ac:dyDescent="0.2">
      <c r="A32" s="113"/>
      <c r="B32" s="118"/>
      <c r="C32" s="94" t="s">
        <v>20</v>
      </c>
      <c r="D32" s="95">
        <v>81615</v>
      </c>
      <c r="E32" s="31"/>
      <c r="F32" s="24"/>
      <c r="G32" s="100"/>
      <c r="H32" s="33"/>
    </row>
    <row r="33" spans="1:18" ht="15.75" customHeight="1" x14ac:dyDescent="0.2">
      <c r="A33" s="113"/>
      <c r="B33" s="118"/>
      <c r="C33" s="94" t="s">
        <v>21</v>
      </c>
      <c r="D33" s="95">
        <v>1680</v>
      </c>
      <c r="E33" s="31"/>
      <c r="F33" s="24"/>
      <c r="G33" s="100"/>
      <c r="H33" s="33"/>
    </row>
    <row r="34" spans="1:18" ht="15.75" customHeight="1" x14ac:dyDescent="0.2">
      <c r="A34" s="113"/>
      <c r="B34" s="118"/>
      <c r="C34" s="94" t="s">
        <v>14</v>
      </c>
      <c r="D34" s="95">
        <v>30</v>
      </c>
      <c r="E34" s="31"/>
      <c r="F34" s="24"/>
      <c r="G34" s="100"/>
      <c r="H34" s="33"/>
    </row>
    <row r="35" spans="1:18" ht="15.75" customHeight="1" x14ac:dyDescent="0.2">
      <c r="A35" s="113"/>
      <c r="B35" s="118"/>
      <c r="C35" s="94" t="s">
        <v>25</v>
      </c>
      <c r="D35" s="95">
        <v>60</v>
      </c>
      <c r="E35" s="31"/>
      <c r="F35" s="24"/>
      <c r="G35" s="100"/>
      <c r="H35" s="33"/>
    </row>
    <row r="36" spans="1:18" ht="15.75" customHeight="1" x14ac:dyDescent="0.2">
      <c r="A36" s="113"/>
      <c r="B36" s="118"/>
      <c r="C36" s="94" t="s">
        <v>26</v>
      </c>
      <c r="D36" s="95">
        <v>3</v>
      </c>
      <c r="E36" s="31"/>
      <c r="F36" s="24"/>
      <c r="G36" s="100"/>
      <c r="H36" s="33"/>
    </row>
    <row r="37" spans="1:18" ht="15.75" customHeight="1" x14ac:dyDescent="0.2">
      <c r="A37" s="113"/>
      <c r="B37" s="118"/>
      <c r="C37" s="94" t="s">
        <v>27</v>
      </c>
      <c r="D37" s="95">
        <v>580</v>
      </c>
      <c r="E37" s="31"/>
      <c r="F37" s="24"/>
      <c r="G37" s="100"/>
      <c r="H37" s="33"/>
    </row>
    <row r="38" spans="1:18" ht="15.75" customHeight="1" x14ac:dyDescent="0.2">
      <c r="A38" s="113"/>
      <c r="B38" s="118"/>
      <c r="C38" s="94" t="s">
        <v>11</v>
      </c>
      <c r="D38" s="95">
        <v>25</v>
      </c>
      <c r="E38" s="31"/>
      <c r="F38" s="24"/>
      <c r="G38" s="100"/>
      <c r="H38" s="33"/>
    </row>
    <row r="39" spans="1:18" ht="15.75" customHeight="1" x14ac:dyDescent="0.2">
      <c r="A39" s="113"/>
      <c r="B39" s="118"/>
      <c r="C39" s="94" t="s">
        <v>23</v>
      </c>
      <c r="D39" s="95">
        <v>24</v>
      </c>
      <c r="E39" s="31"/>
      <c r="F39" s="24"/>
      <c r="G39" s="100"/>
      <c r="H39" s="33"/>
    </row>
    <row r="40" spans="1:18" ht="15.75" customHeight="1" thickBot="1" x14ac:dyDescent="0.25">
      <c r="A40" s="114"/>
      <c r="B40" s="119"/>
      <c r="C40" s="97" t="s">
        <v>12</v>
      </c>
      <c r="D40" s="98">
        <v>84</v>
      </c>
      <c r="E40" s="26"/>
      <c r="F40" s="28"/>
      <c r="G40" s="93"/>
      <c r="H40" s="28"/>
    </row>
    <row r="41" spans="1:18" ht="15" customHeight="1" x14ac:dyDescent="0.2">
      <c r="A41" s="120" t="s">
        <v>41</v>
      </c>
      <c r="B41" s="117" t="s">
        <v>42</v>
      </c>
      <c r="C41" s="94" t="s">
        <v>19</v>
      </c>
      <c r="D41" s="101">
        <v>3000</v>
      </c>
      <c r="E41" s="105"/>
      <c r="F41" s="43"/>
      <c r="G41" s="44"/>
      <c r="H41" s="45"/>
      <c r="J41" s="3"/>
      <c r="K41" s="3"/>
      <c r="L41" s="3"/>
      <c r="M41" s="3"/>
      <c r="N41" s="3"/>
      <c r="O41" s="3"/>
      <c r="P41" s="3"/>
      <c r="Q41" s="3"/>
      <c r="R41" s="3"/>
    </row>
    <row r="42" spans="1:18" ht="15" customHeight="1" x14ac:dyDescent="0.2">
      <c r="A42" s="121"/>
      <c r="B42" s="118"/>
      <c r="C42" s="94" t="s">
        <v>20</v>
      </c>
      <c r="D42" s="101">
        <v>122423</v>
      </c>
      <c r="E42" s="96"/>
      <c r="F42" s="34"/>
      <c r="G42" s="27"/>
      <c r="H42" s="24"/>
      <c r="J42" s="19"/>
      <c r="K42" s="7"/>
      <c r="L42" s="12"/>
      <c r="M42" s="19"/>
      <c r="N42" s="6"/>
      <c r="O42" s="7"/>
      <c r="P42" s="12"/>
      <c r="Q42" s="12"/>
      <c r="R42" s="3"/>
    </row>
    <row r="43" spans="1:18" ht="15" customHeight="1" x14ac:dyDescent="0.2">
      <c r="A43" s="121"/>
      <c r="B43" s="118"/>
      <c r="C43" s="94" t="s">
        <v>21</v>
      </c>
      <c r="D43" s="101">
        <v>2520</v>
      </c>
      <c r="E43" s="96"/>
      <c r="F43" s="34"/>
      <c r="G43" s="27"/>
      <c r="H43" s="24"/>
      <c r="J43" s="19"/>
      <c r="K43" s="7"/>
      <c r="L43" s="12"/>
      <c r="M43" s="19"/>
      <c r="N43" s="6"/>
      <c r="O43" s="7"/>
      <c r="P43" s="12"/>
      <c r="Q43" s="12"/>
      <c r="R43" s="3"/>
    </row>
    <row r="44" spans="1:18" ht="25.5" customHeight="1" x14ac:dyDescent="0.2">
      <c r="A44" s="121"/>
      <c r="B44" s="118"/>
      <c r="C44" s="94" t="s">
        <v>14</v>
      </c>
      <c r="D44" s="101">
        <v>46</v>
      </c>
      <c r="E44" s="96"/>
      <c r="F44" s="34"/>
      <c r="G44" s="27"/>
      <c r="H44" s="24"/>
      <c r="I44" s="3"/>
      <c r="J44" s="19"/>
      <c r="K44" s="7"/>
      <c r="L44" s="12"/>
      <c r="M44" s="19"/>
      <c r="N44" s="6"/>
      <c r="O44" s="7"/>
      <c r="P44" s="12"/>
      <c r="Q44" s="12"/>
      <c r="R44" s="3"/>
    </row>
    <row r="45" spans="1:18" ht="12.75" customHeight="1" x14ac:dyDescent="0.2">
      <c r="A45" s="121"/>
      <c r="B45" s="118"/>
      <c r="C45" s="94" t="s">
        <v>25</v>
      </c>
      <c r="D45" s="101">
        <v>90</v>
      </c>
      <c r="E45" s="96"/>
      <c r="F45" s="34"/>
      <c r="G45" s="27"/>
      <c r="H45" s="24"/>
      <c r="I45" s="3"/>
      <c r="J45" s="19"/>
      <c r="K45" s="7"/>
      <c r="L45" s="12"/>
      <c r="M45" s="19"/>
      <c r="N45" s="6"/>
      <c r="O45" s="7"/>
      <c r="P45" s="12"/>
      <c r="Q45" s="12"/>
      <c r="R45" s="3"/>
    </row>
    <row r="46" spans="1:18" ht="12.75" customHeight="1" x14ac:dyDescent="0.2">
      <c r="A46" s="121"/>
      <c r="B46" s="118"/>
      <c r="C46" s="94" t="s">
        <v>26</v>
      </c>
      <c r="D46" s="101">
        <v>5</v>
      </c>
      <c r="E46" s="96"/>
      <c r="F46" s="34"/>
      <c r="G46" s="27"/>
      <c r="H46" s="24"/>
      <c r="I46" s="3"/>
      <c r="J46" s="19"/>
      <c r="K46" s="7"/>
      <c r="L46" s="12"/>
      <c r="M46" s="19"/>
      <c r="N46" s="18"/>
      <c r="O46" s="7"/>
      <c r="P46" s="12"/>
      <c r="Q46" s="12"/>
      <c r="R46" s="3"/>
    </row>
    <row r="47" spans="1:18" ht="12.75" customHeight="1" x14ac:dyDescent="0.2">
      <c r="A47" s="121"/>
      <c r="B47" s="118"/>
      <c r="C47" s="94" t="s">
        <v>27</v>
      </c>
      <c r="D47" s="101">
        <v>870</v>
      </c>
      <c r="E47" s="57"/>
      <c r="F47" s="34"/>
      <c r="G47" s="27"/>
      <c r="H47" s="24"/>
      <c r="I47" s="3"/>
      <c r="J47" s="19"/>
      <c r="K47" s="7"/>
      <c r="L47" s="12"/>
      <c r="M47" s="19"/>
      <c r="N47" s="18"/>
      <c r="O47" s="7"/>
      <c r="P47" s="12"/>
      <c r="Q47" s="12"/>
      <c r="R47" s="3"/>
    </row>
    <row r="48" spans="1:18" ht="15" customHeight="1" x14ac:dyDescent="0.2">
      <c r="A48" s="121"/>
      <c r="B48" s="118"/>
      <c r="C48" s="94" t="s">
        <v>11</v>
      </c>
      <c r="D48" s="101">
        <v>37</v>
      </c>
      <c r="E48" s="57"/>
      <c r="F48" s="34"/>
      <c r="G48" s="27"/>
      <c r="H48" s="24"/>
      <c r="I48" s="3"/>
      <c r="J48" s="8"/>
      <c r="K48" s="9"/>
      <c r="L48" s="12"/>
      <c r="M48" s="8"/>
      <c r="N48" s="8"/>
      <c r="O48" s="9"/>
      <c r="P48" s="12"/>
      <c r="Q48" s="12"/>
      <c r="R48" s="3"/>
    </row>
    <row r="49" spans="1:18" ht="12" customHeight="1" x14ac:dyDescent="0.2">
      <c r="A49" s="121"/>
      <c r="B49" s="118"/>
      <c r="C49" s="94" t="s">
        <v>23</v>
      </c>
      <c r="D49" s="101">
        <v>35</v>
      </c>
      <c r="E49" s="57"/>
      <c r="F49" s="34"/>
      <c r="G49" s="27"/>
      <c r="H49" s="24"/>
      <c r="I49" s="3"/>
      <c r="J49" s="19"/>
      <c r="K49" s="7"/>
      <c r="L49" s="12"/>
      <c r="M49" s="19"/>
      <c r="N49" s="8"/>
      <c r="O49" s="9"/>
      <c r="P49" s="12"/>
      <c r="Q49" s="12"/>
      <c r="R49" s="3"/>
    </row>
    <row r="50" spans="1:18" ht="30.75" customHeight="1" thickBot="1" x14ac:dyDescent="0.25">
      <c r="A50" s="122"/>
      <c r="B50" s="119"/>
      <c r="C50" s="97" t="s">
        <v>24</v>
      </c>
      <c r="D50" s="102">
        <v>125</v>
      </c>
      <c r="E50" s="99"/>
      <c r="F50" s="35"/>
      <c r="G50" s="29"/>
      <c r="H50" s="28"/>
      <c r="I50" s="3"/>
      <c r="J50" s="19"/>
      <c r="K50" s="7"/>
      <c r="L50" s="12"/>
      <c r="M50" s="19"/>
      <c r="N50" s="10"/>
      <c r="O50" s="9"/>
      <c r="P50" s="12"/>
      <c r="Q50" s="12"/>
      <c r="R50" s="3"/>
    </row>
    <row r="51" spans="1:18" ht="12.75" customHeight="1" x14ac:dyDescent="0.2">
      <c r="A51" s="106" t="s">
        <v>36</v>
      </c>
      <c r="B51" s="109" t="s">
        <v>28</v>
      </c>
      <c r="C51" s="46" t="s">
        <v>20</v>
      </c>
      <c r="D51" s="67">
        <v>638</v>
      </c>
      <c r="E51" s="53"/>
      <c r="F51" s="54"/>
      <c r="G51" s="55"/>
      <c r="H51" s="56"/>
      <c r="I51" s="6"/>
      <c r="J51" s="6"/>
      <c r="K51" s="7"/>
      <c r="L51" s="3"/>
    </row>
    <row r="52" spans="1:18" ht="12.75" customHeight="1" x14ac:dyDescent="0.2">
      <c r="A52" s="107"/>
      <c r="B52" s="110"/>
      <c r="C52" s="46" t="s">
        <v>23</v>
      </c>
      <c r="D52" s="67">
        <v>10</v>
      </c>
      <c r="E52" s="57"/>
      <c r="F52" s="58"/>
      <c r="G52" s="59"/>
      <c r="H52" s="60"/>
      <c r="I52" s="19"/>
      <c r="J52" s="19"/>
      <c r="K52" s="7"/>
      <c r="L52" s="3"/>
    </row>
    <row r="53" spans="1:18" ht="15" customHeight="1" x14ac:dyDescent="0.2">
      <c r="A53" s="107"/>
      <c r="B53" s="110"/>
      <c r="C53" s="46" t="s">
        <v>14</v>
      </c>
      <c r="D53" s="67">
        <v>1</v>
      </c>
      <c r="E53" s="25"/>
      <c r="F53" s="34"/>
      <c r="G53" s="27"/>
      <c r="H53" s="24"/>
      <c r="I53" s="6"/>
      <c r="J53" s="6"/>
      <c r="K53" s="7"/>
      <c r="L53" s="3"/>
    </row>
    <row r="54" spans="1:18" ht="15" customHeight="1" x14ac:dyDescent="0.2">
      <c r="A54" s="107"/>
      <c r="B54" s="110"/>
      <c r="C54" s="46" t="s">
        <v>24</v>
      </c>
      <c r="D54" s="67">
        <v>27</v>
      </c>
      <c r="E54" s="25"/>
      <c r="F54" s="34"/>
      <c r="G54" s="27"/>
      <c r="H54" s="24"/>
      <c r="I54" s="3"/>
      <c r="J54" s="3"/>
      <c r="K54" s="3"/>
      <c r="L54" s="3"/>
    </row>
    <row r="55" spans="1:18" ht="15" customHeight="1" x14ac:dyDescent="0.2">
      <c r="A55" s="107"/>
      <c r="B55" s="110"/>
      <c r="C55" s="85" t="s">
        <v>29</v>
      </c>
      <c r="D55" s="86">
        <v>22</v>
      </c>
      <c r="E55" s="25"/>
      <c r="F55" s="34"/>
      <c r="G55" s="27"/>
      <c r="H55" s="24"/>
      <c r="I55" s="11"/>
      <c r="J55" s="6"/>
      <c r="K55" s="7"/>
      <c r="L55" s="3"/>
    </row>
    <row r="56" spans="1:18" ht="15" customHeight="1" thickBot="1" x14ac:dyDescent="0.25">
      <c r="A56" s="108"/>
      <c r="B56" s="111"/>
      <c r="C56" s="47" t="s">
        <v>30</v>
      </c>
      <c r="D56" s="66">
        <v>78</v>
      </c>
      <c r="E56" s="38"/>
      <c r="F56" s="39"/>
      <c r="G56" s="40"/>
      <c r="H56" s="41"/>
      <c r="I56" s="11"/>
      <c r="J56" s="19"/>
      <c r="K56" s="7"/>
      <c r="L56" s="3"/>
    </row>
    <row r="57" spans="1:18" ht="33.75" customHeight="1" x14ac:dyDescent="0.2">
      <c r="A57" s="112" t="s">
        <v>37</v>
      </c>
      <c r="B57" s="109" t="s">
        <v>31</v>
      </c>
      <c r="C57" s="68" t="s">
        <v>20</v>
      </c>
      <c r="D57" s="67">
        <v>153</v>
      </c>
      <c r="E57" s="42"/>
      <c r="F57" s="43"/>
      <c r="G57" s="44"/>
      <c r="H57" s="45"/>
      <c r="I57" s="11"/>
      <c r="J57" s="19"/>
      <c r="K57" s="7"/>
      <c r="L57" s="3"/>
    </row>
    <row r="58" spans="1:18" ht="33.75" customHeight="1" x14ac:dyDescent="0.2">
      <c r="A58" s="113"/>
      <c r="B58" s="110"/>
      <c r="C58" s="46" t="s">
        <v>23</v>
      </c>
      <c r="D58" s="65">
        <v>10</v>
      </c>
      <c r="E58" s="57"/>
      <c r="F58" s="58"/>
      <c r="G58" s="59"/>
      <c r="H58" s="60"/>
      <c r="I58" s="11"/>
      <c r="J58" s="19"/>
      <c r="K58" s="7"/>
      <c r="L58" s="3"/>
    </row>
    <row r="59" spans="1:18" ht="33.75" customHeight="1" x14ac:dyDescent="0.2">
      <c r="A59" s="113"/>
      <c r="B59" s="110"/>
      <c r="C59" s="46" t="s">
        <v>24</v>
      </c>
      <c r="D59" s="65">
        <v>10</v>
      </c>
      <c r="E59" s="57"/>
      <c r="F59" s="58"/>
      <c r="G59" s="59"/>
      <c r="H59" s="60"/>
      <c r="I59" s="11"/>
      <c r="J59" s="19"/>
      <c r="K59" s="7"/>
      <c r="L59" s="3"/>
    </row>
    <row r="60" spans="1:18" ht="15" customHeight="1" x14ac:dyDescent="0.2">
      <c r="A60" s="113"/>
      <c r="B60" s="110"/>
      <c r="C60" s="46" t="s">
        <v>14</v>
      </c>
      <c r="D60" s="67">
        <v>1</v>
      </c>
      <c r="E60" s="25"/>
      <c r="F60" s="34"/>
      <c r="G60" s="27"/>
      <c r="H60" s="24"/>
      <c r="I60" s="11"/>
      <c r="J60" s="19"/>
      <c r="K60" s="7"/>
      <c r="L60" s="3"/>
    </row>
    <row r="61" spans="1:18" ht="15" customHeight="1" x14ac:dyDescent="0.2">
      <c r="A61" s="113"/>
      <c r="B61" s="110"/>
      <c r="C61" s="83" t="s">
        <v>29</v>
      </c>
      <c r="D61" s="84">
        <v>2</v>
      </c>
      <c r="E61" s="25"/>
      <c r="F61" s="34"/>
      <c r="G61" s="27"/>
      <c r="H61" s="24"/>
      <c r="I61" s="11"/>
      <c r="J61" s="8"/>
      <c r="K61" s="7"/>
      <c r="L61" s="3"/>
    </row>
    <row r="62" spans="1:18" ht="15.75" customHeight="1" thickBot="1" x14ac:dyDescent="0.25">
      <c r="A62" s="114"/>
      <c r="B62" s="111"/>
      <c r="C62" s="47" t="s">
        <v>30</v>
      </c>
      <c r="D62" s="66">
        <v>32</v>
      </c>
      <c r="E62" s="26"/>
      <c r="F62" s="35"/>
      <c r="G62" s="29"/>
      <c r="H62" s="28"/>
      <c r="I62" s="11"/>
      <c r="J62" s="8"/>
      <c r="K62" s="7"/>
      <c r="L62" s="3"/>
    </row>
    <row r="63" spans="1:18" ht="12.75" customHeight="1" x14ac:dyDescent="0.2">
      <c r="A63" s="112" t="s">
        <v>38</v>
      </c>
      <c r="B63" s="109" t="s">
        <v>32</v>
      </c>
      <c r="C63" s="69" t="s">
        <v>20</v>
      </c>
      <c r="D63" s="70">
        <v>58</v>
      </c>
      <c r="E63" s="31"/>
      <c r="F63" s="36"/>
      <c r="G63" s="32"/>
      <c r="H63" s="33"/>
      <c r="I63" s="11"/>
      <c r="J63" s="8"/>
      <c r="K63" s="7"/>
      <c r="L63" s="3"/>
    </row>
    <row r="64" spans="1:18" ht="12.75" customHeight="1" x14ac:dyDescent="0.2">
      <c r="A64" s="113"/>
      <c r="B64" s="110"/>
      <c r="C64" s="69" t="s">
        <v>35</v>
      </c>
      <c r="D64" s="65">
        <v>10</v>
      </c>
      <c r="E64" s="61"/>
      <c r="F64" s="62"/>
      <c r="G64" s="63"/>
      <c r="H64" s="64"/>
      <c r="I64" s="11"/>
      <c r="J64" s="8"/>
      <c r="K64" s="7"/>
      <c r="L64" s="3"/>
    </row>
    <row r="65" spans="1:12" ht="12.75" customHeight="1" x14ac:dyDescent="0.2">
      <c r="A65" s="113"/>
      <c r="B65" s="110"/>
      <c r="C65" s="69" t="s">
        <v>24</v>
      </c>
      <c r="D65" s="65">
        <v>5</v>
      </c>
      <c r="E65" s="61"/>
      <c r="F65" s="62"/>
      <c r="G65" s="63"/>
      <c r="H65" s="64"/>
      <c r="I65" s="11"/>
      <c r="J65" s="8"/>
      <c r="K65" s="7"/>
      <c r="L65" s="3"/>
    </row>
    <row r="66" spans="1:12" ht="15" customHeight="1" x14ac:dyDescent="0.2">
      <c r="A66" s="113"/>
      <c r="B66" s="110"/>
      <c r="C66" s="46" t="s">
        <v>14</v>
      </c>
      <c r="D66" s="67">
        <v>3</v>
      </c>
      <c r="E66" s="25"/>
      <c r="F66" s="34"/>
      <c r="G66" s="27"/>
      <c r="H66" s="24"/>
      <c r="I66" s="11"/>
      <c r="J66" s="6"/>
      <c r="K66" s="7"/>
      <c r="L66" s="3"/>
    </row>
    <row r="67" spans="1:12" ht="18" customHeight="1" x14ac:dyDescent="0.2">
      <c r="A67" s="113"/>
      <c r="B67" s="110"/>
      <c r="C67" s="85" t="s">
        <v>29</v>
      </c>
      <c r="D67" s="86">
        <v>2</v>
      </c>
      <c r="E67" s="25"/>
      <c r="F67" s="34"/>
      <c r="G67" s="27"/>
      <c r="H67" s="24"/>
      <c r="I67" s="8"/>
      <c r="J67" s="9"/>
      <c r="K67" s="3"/>
      <c r="L67" s="3"/>
    </row>
    <row r="68" spans="1:12" ht="32.25" customHeight="1" thickBot="1" x14ac:dyDescent="0.25">
      <c r="A68" s="114"/>
      <c r="B68" s="111"/>
      <c r="C68" s="87" t="s">
        <v>30</v>
      </c>
      <c r="D68" s="88">
        <v>17</v>
      </c>
      <c r="E68" s="26"/>
      <c r="F68" s="35"/>
      <c r="G68" s="29"/>
      <c r="H68" s="28"/>
      <c r="I68" s="8"/>
      <c r="J68" s="9"/>
      <c r="K68" s="3"/>
    </row>
    <row r="69" spans="1:12" ht="23.25" thickBot="1" x14ac:dyDescent="0.25">
      <c r="A69" s="5"/>
      <c r="B69" s="16"/>
      <c r="C69" s="89"/>
      <c r="D69" s="90">
        <f>SUM(D23:D68)-D55-D61-D67</f>
        <v>473945</v>
      </c>
      <c r="E69" s="17" t="s">
        <v>8</v>
      </c>
      <c r="F69" s="52">
        <f>SUM(F23:F68)</f>
        <v>0</v>
      </c>
      <c r="G69" s="23"/>
      <c r="H69" s="1"/>
    </row>
    <row r="70" spans="1:12" x14ac:dyDescent="0.2">
      <c r="A70" s="5"/>
      <c r="B70" s="16"/>
      <c r="C70" s="3"/>
      <c r="D70" s="16"/>
      <c r="E70" s="17" t="s">
        <v>7</v>
      </c>
      <c r="F70" s="17"/>
      <c r="G70" s="52">
        <f>H71-F69</f>
        <v>0</v>
      </c>
      <c r="H70" s="1"/>
    </row>
    <row r="71" spans="1:12" ht="20.25" customHeight="1" x14ac:dyDescent="0.2">
      <c r="A71" s="5"/>
      <c r="B71" s="16"/>
      <c r="C71" s="3"/>
      <c r="D71" s="3"/>
      <c r="E71" s="17" t="s">
        <v>6</v>
      </c>
      <c r="F71" s="17"/>
      <c r="G71" s="23"/>
      <c r="H71" s="51">
        <f>SUM(H23:H70)</f>
        <v>0</v>
      </c>
    </row>
    <row r="72" spans="1:12" x14ac:dyDescent="0.2">
      <c r="A72" s="5"/>
      <c r="B72" s="16"/>
      <c r="C72" s="3"/>
      <c r="D72" s="3"/>
      <c r="E72" s="3"/>
      <c r="F72" s="3"/>
      <c r="G72" s="3"/>
      <c r="H72" s="3"/>
    </row>
    <row r="73" spans="1:12" ht="15.75" x14ac:dyDescent="0.25">
      <c r="A73" s="5"/>
      <c r="B73" s="16"/>
      <c r="C73" s="3"/>
      <c r="D73" s="3"/>
      <c r="E73" s="22"/>
      <c r="F73" s="3"/>
      <c r="G73" s="3"/>
      <c r="H73" s="3"/>
    </row>
    <row r="74" spans="1:12" x14ac:dyDescent="0.2">
      <c r="A74" s="5"/>
      <c r="B74" s="16"/>
      <c r="C74" s="3"/>
      <c r="D74" s="3"/>
      <c r="E74" s="3"/>
      <c r="F74" s="3"/>
      <c r="G74" s="3"/>
      <c r="H74" s="3"/>
    </row>
    <row r="75" spans="1:12" x14ac:dyDescent="0.2">
      <c r="A75" s="5"/>
      <c r="B75" s="16"/>
      <c r="C75" s="3"/>
      <c r="D75" s="3"/>
      <c r="E75" s="3"/>
      <c r="F75" s="3"/>
      <c r="G75" s="3"/>
      <c r="H75" s="3"/>
    </row>
    <row r="76" spans="1:12" x14ac:dyDescent="0.2">
      <c r="A76" s="5"/>
      <c r="B76" s="16"/>
      <c r="C76" s="3"/>
      <c r="D76" s="3"/>
      <c r="E76" s="3"/>
      <c r="F76" s="3"/>
      <c r="G76" s="3"/>
      <c r="H76" s="3"/>
    </row>
    <row r="77" spans="1:12" x14ac:dyDescent="0.2">
      <c r="C77" s="3"/>
      <c r="D77" s="3"/>
      <c r="E77" s="3"/>
      <c r="F77" s="3"/>
      <c r="G77" s="3"/>
      <c r="H77" s="3"/>
    </row>
    <row r="78" spans="1:12" x14ac:dyDescent="0.2">
      <c r="C78" s="3"/>
      <c r="D78" s="3"/>
      <c r="E78" s="3"/>
      <c r="F78" s="3"/>
      <c r="G78" s="3"/>
      <c r="H78" s="3"/>
    </row>
    <row r="79" spans="1:12" x14ac:dyDescent="0.2">
      <c r="C79" s="3"/>
      <c r="D79" s="3"/>
      <c r="E79" s="3"/>
      <c r="F79" s="3"/>
      <c r="G79" s="3"/>
      <c r="H79" s="3"/>
    </row>
    <row r="80" spans="1:12" x14ac:dyDescent="0.2">
      <c r="D80" s="3"/>
      <c r="E80" s="3"/>
      <c r="F80" s="3"/>
      <c r="G80" s="3"/>
      <c r="H80" s="3"/>
    </row>
    <row r="81" spans="8:8" x14ac:dyDescent="0.2">
      <c r="H81" s="3"/>
    </row>
    <row r="82" spans="8:8" x14ac:dyDescent="0.2">
      <c r="H82" s="3"/>
    </row>
  </sheetData>
  <autoFilter ref="A22:H71" xr:uid="{00000000-0009-0000-0000-000001000000}"/>
  <customSheetViews>
    <customSheetView guid="{5AB06E3C-7A21-4A50-916C-8771B4D2FB95}" scale="110" showPageBreaks="1" fitToPage="1" printArea="1" showAutoFilter="1" view="pageBreakPreview">
      <selection activeCell="H8" sqref="H8"/>
      <pageMargins left="0.7" right="0.7" top="0.75" bottom="0.75" header="0.3" footer="0.3"/>
      <pageSetup paperSize="9" scale="73" fitToWidth="0" orientation="portrait" r:id="rId1"/>
      <autoFilter ref="A22:H61" xr:uid="{00000000-0000-0000-0000-000000000000}"/>
    </customSheetView>
    <customSheetView guid="{FFE95A7F-5C68-4008-8E34-E3BB46481FCA}" scale="118" showPageBreaks="1" fitToPage="1" printArea="1" showAutoFilter="1" view="pageBreakPreview" topLeftCell="A46">
      <selection activeCell="P47" sqref="P47"/>
      <pageMargins left="0.7" right="0.7" top="0.75" bottom="0.75" header="0.3" footer="0.3"/>
      <pageSetup paperSize="8" fitToWidth="0" orientation="portrait" r:id="rId2"/>
      <autoFilter ref="A23:H62" xr:uid="{00000000-0000-0000-0000-000000000000}"/>
    </customSheetView>
    <customSheetView guid="{DF2FA0FA-C87B-4006-9DE0-F8423E7FA9FD}" fitToPage="1" showAutoFilter="1">
      <selection activeCell="D21" sqref="D21"/>
      <colBreaks count="1" manualBreakCount="1">
        <brk id="8" max="1048575" man="1"/>
      </colBreaks>
      <pageMargins left="0.7" right="0.7" top="0.75" bottom="0.75" header="0.3" footer="0.3"/>
      <pageSetup paperSize="8" scale="78" fitToWidth="0" orientation="portrait" r:id="rId3"/>
      <autoFilter ref="A26:H90" xr:uid="{00000000-0000-0000-0000-000000000000}"/>
    </customSheetView>
    <customSheetView guid="{7F9CF391-E2F9-42BA-8D6A-3BD76C641D3E}" scale="110" fitToPage="1" showAutoFilter="1" topLeftCell="A31">
      <selection activeCell="L49" sqref="L49"/>
      <colBreaks count="1" manualBreakCount="1">
        <brk id="8" max="1048575" man="1"/>
      </colBreaks>
      <pageMargins left="0.7" right="0.7" top="0.75" bottom="0.75" header="0.3" footer="0.3"/>
      <pageSetup paperSize="8" scale="73" fitToWidth="0" orientation="portrait" r:id="rId4"/>
      <autoFilter ref="A22:H61" xr:uid="{00000000-0000-0000-0000-000000000000}"/>
    </customSheetView>
    <customSheetView guid="{62B1036B-B309-44E5-B7BA-41EA08176C42}" scale="110" showPageBreaks="1" fitToPage="1" printArea="1" showAutoFilter="1" view="pageBreakPreview" topLeftCell="A4">
      <selection activeCell="F12" sqref="F12"/>
      <pageMargins left="0.7" right="0.7" top="0.75" bottom="0.75" header="0.3" footer="0.3"/>
      <pageSetup paperSize="9" scale="73" fitToWidth="0" orientation="portrait" r:id="rId5"/>
      <autoFilter ref="A22:H61" xr:uid="{00000000-0000-0000-0000-000000000000}"/>
    </customSheetView>
  </customSheetViews>
  <mergeCells count="12">
    <mergeCell ref="A51:A56"/>
    <mergeCell ref="B51:B56"/>
    <mergeCell ref="B63:B68"/>
    <mergeCell ref="A63:A68"/>
    <mergeCell ref="B23:B30"/>
    <mergeCell ref="A23:A30"/>
    <mergeCell ref="B41:B50"/>
    <mergeCell ref="A41:A50"/>
    <mergeCell ref="B57:B62"/>
    <mergeCell ref="A57:A62"/>
    <mergeCell ref="B31:B40"/>
    <mergeCell ref="A31:A40"/>
  </mergeCells>
  <pageMargins left="0.7" right="0.7" top="0.75" bottom="0.75" header="0.3" footer="0.3"/>
  <pageSetup paperSize="9" scale="64" fitToWidth="0" orientation="portrait" r:id="rId6"/>
  <ignoredErrors>
    <ignoredError sqref="B8 B10 B12 B14:B16 C26 C28 C30 C44 C46:C49 C52:C53 C66:C68 C60:C62 C55:C56 B17 C34 C36:C40 C58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B35" sqref="B35:B44"/>
    </sheetView>
  </sheetViews>
  <sheetFormatPr defaultRowHeight="15" x14ac:dyDescent="0.25"/>
  <sheetData/>
  <customSheetViews>
    <customSheetView guid="{5AB06E3C-7A21-4A50-916C-8771B4D2FB95}">
      <selection activeCell="B35" sqref="B35:B44"/>
      <pageMargins left="0.7" right="0.7" top="0.75" bottom="0.75" header="0.3" footer="0.3"/>
    </customSheetView>
    <customSheetView guid="{FFE95A7F-5C68-4008-8E34-E3BB46481FCA}">
      <selection activeCell="B35" sqref="B35:B44"/>
      <pageMargins left="0.7" right="0.7" top="0.75" bottom="0.75" header="0.3" footer="0.3"/>
    </customSheetView>
    <customSheetView guid="{7F9CF391-E2F9-42BA-8D6A-3BD76C641D3E}">
      <selection activeCell="B35" sqref="B35:B44"/>
      <pageMargins left="0.7" right="0.7" top="0.75" bottom="0.75" header="0.3" footer="0.3"/>
    </customSheetView>
    <customSheetView guid="{62B1036B-B309-44E5-B7BA-41EA08176C42}">
      <selection activeCell="B35" sqref="B35:B4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NOWY - Formularz Cenowy</vt:lpstr>
      <vt:lpstr>Formularz cenowy</vt:lpstr>
      <vt:lpstr>Arkusz1</vt:lpstr>
      <vt:lpstr>'Formularz cenowy'!Obszar_wydruku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`</dc:creator>
  <cp:lastModifiedBy>uzampub4</cp:lastModifiedBy>
  <cp:lastPrinted>2021-02-19T08:22:10Z</cp:lastPrinted>
  <dcterms:created xsi:type="dcterms:W3CDTF">2014-09-04T07:41:11Z</dcterms:created>
  <dcterms:modified xsi:type="dcterms:W3CDTF">2021-02-19T14:08:07Z</dcterms:modified>
</cp:coreProperties>
</file>