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4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8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20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aca\spółka\2021\odpady medyczne\pytania\"/>
    </mc:Choice>
  </mc:AlternateContent>
  <xr:revisionPtr revIDLastSave="0" documentId="13_ncr:81_{7A7550F5-F910-4990-AD66-294D60ED149D}" xr6:coauthVersionLast="46" xr6:coauthVersionMax="46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NOWY - Formularz Cenowy" sheetId="2" state="hidden" r:id="rId1"/>
    <sheet name="Formularz cenowy" sheetId="1" r:id="rId2"/>
    <sheet name="Arkusz1" sheetId="3" r:id="rId3"/>
  </sheets>
  <definedNames>
    <definedName name="_xlnm._FilterDatabase" localSheetId="1" hidden="1">'Formularz cenowy'!$A$22:$H$61</definedName>
    <definedName name="_xlnm.Print_Area" localSheetId="1">'Formularz cenowy'!$A$1:$H$62</definedName>
    <definedName name="Z_62B1036B_B309_44E5_B7BA_41EA08176C42_.wvu.FilterData" localSheetId="1" hidden="1">'Formularz cenowy'!$A$22:$H$61</definedName>
    <definedName name="Z_62B1036B_B309_44E5_B7BA_41EA08176C42_.wvu.PrintArea" localSheetId="1" hidden="1">'Formularz cenowy'!$A$1:$H$62</definedName>
    <definedName name="Z_7F9CF391_E2F9_42BA_8D6A_3BD76C641D3E_.wvu.FilterData" localSheetId="1" hidden="1">'Formularz cenowy'!$A$22:$H$61</definedName>
    <definedName name="Z_DF2FA0FA_C87B_4006_9DE0_F8423E7FA9FD_.wvu.FilterData" localSheetId="1" hidden="1">'Formularz cenowy'!$A$22:$H$61</definedName>
    <definedName name="Z_FFE95A7F_5C68_4008_8E34_E3BB46481FCA_.wvu.FilterData" localSheetId="1" hidden="1">'Formularz cenowy'!$A$22:$H$61</definedName>
    <definedName name="Z_FFE95A7F_5C68_4008_8E34_E3BB46481FCA_.wvu.PrintArea" localSheetId="1" hidden="1">'Formularz cenowy'!$A$1:$H$62</definedName>
  </definedNames>
  <calcPr calcId="181029"/>
  <customWorkbookViews>
    <customWorkbookView name="Kamila Stankowska - Widok osobisty" guid="{FFE95A7F-5C68-4008-8E34-E3BB46481FCA}" mergeInterval="0" personalView="1" maximized="1" windowWidth="1916" windowHeight="854" activeSheetId="1"/>
    <customWorkbookView name="Marlena Klupś - Widok osobisty" guid="{DF2FA0FA-C87B-4006-9DE0-F8423E7FA9FD}" mergeInterval="0" personalView="1" maximized="1" xWindow="-8" yWindow="-8" windowWidth="1936" windowHeight="1176" activeSheetId="1"/>
    <customWorkbookView name="Mateusz Galganek - Widok osobisty" guid="{7F9CF391-E2F9-42BA-8D6A-3BD76C641D3E}" mergeInterval="0" personalView="1" maximized="1" windowWidth="1920" windowHeight="854" activeSheetId="1"/>
    <customWorkbookView name="uzampub4 - Widok osobisty" guid="{62B1036B-B309-44E5-B7BA-41EA08176C42}" mergeInterval="0" personalView="1" maximized="1" xWindow="1912" yWindow="-8" windowWidth="1936" windowHeight="1056" activeSheetId="1" showComments="commIndAndComment"/>
  </customWorkbookViews>
</workbook>
</file>

<file path=xl/calcChain.xml><?xml version="1.0" encoding="utf-8"?>
<calcChain xmlns="http://schemas.openxmlformats.org/spreadsheetml/2006/main">
  <c r="D59" i="1" l="1"/>
  <c r="C12" i="1" l="1"/>
  <c r="C7" i="1"/>
  <c r="C5" i="1"/>
  <c r="C16" i="1" l="1"/>
  <c r="C15" i="1"/>
  <c r="C14" i="1"/>
  <c r="C13" i="1"/>
  <c r="C11" i="1"/>
  <c r="C10" i="1"/>
  <c r="C9" i="1"/>
  <c r="C8" i="1"/>
  <c r="C6" i="1"/>
  <c r="H61" i="1" l="1"/>
  <c r="F59" i="1"/>
  <c r="G60" i="1" l="1"/>
</calcChain>
</file>

<file path=xl/sharedStrings.xml><?xml version="1.0" encoding="utf-8"?>
<sst xmlns="http://schemas.openxmlformats.org/spreadsheetml/2006/main" count="75" uniqueCount="40">
  <si>
    <t>Wojewódzki Szpital Zespolony w Lesznie</t>
  </si>
  <si>
    <t>L.p.</t>
  </si>
  <si>
    <t>w tym dla:</t>
  </si>
  <si>
    <t>Zamawiający</t>
  </si>
  <si>
    <t>Specjalistyczny Zespół Opieki Zdrowotnej nad Matką i Dzieckiem w Poznaniu</t>
  </si>
  <si>
    <t>Wartość netto w zł</t>
  </si>
  <si>
    <t>Wartość brutto w zł</t>
  </si>
  <si>
    <t>Wartość VAT w zł</t>
  </si>
  <si>
    <t>Razem wartość netto w zł</t>
  </si>
  <si>
    <t>Formularz Cenowy</t>
  </si>
  <si>
    <t>Grupa Odpadów</t>
  </si>
  <si>
    <t>18 01 01</t>
  </si>
  <si>
    <t>18 01 06</t>
  </si>
  <si>
    <t>18 01 08</t>
  </si>
  <si>
    <t>18 01 09</t>
  </si>
  <si>
    <t>Ilości odpadów (szacunkowa ilość odpadów)  ilość w kg</t>
  </si>
  <si>
    <t xml:space="preserve">Cena jednostkowa netto za 1 kg
</t>
  </si>
  <si>
    <t>podatek VAT w %</t>
  </si>
  <si>
    <t>Wartość brutto</t>
  </si>
  <si>
    <t>18 01 02*</t>
  </si>
  <si>
    <t>18 01 03*</t>
  </si>
  <si>
    <t>18 01 82*</t>
  </si>
  <si>
    <t>18 01 01*</t>
  </si>
  <si>
    <t>18 01 04</t>
  </si>
  <si>
    <t>18 01 06*</t>
  </si>
  <si>
    <t>16 05 06*</t>
  </si>
  <si>
    <t>16 05 09</t>
  </si>
  <si>
    <t>15 02 03</t>
  </si>
  <si>
    <t>Wielkopolskie Centrum Medycyny Pracy 
(Poznań)</t>
  </si>
  <si>
    <t>16 06 04</t>
  </si>
  <si>
    <t>08 03 18</t>
  </si>
  <si>
    <t>Wielkopolskie Centrum Medycyny Pracy 
(Piła)</t>
  </si>
  <si>
    <t>Wielkopolskie Centrum Medycyny Pracy 
(Kalisz)</t>
  </si>
  <si>
    <t>Grupa odpadów</t>
  </si>
  <si>
    <r>
      <t xml:space="preserve">Cena jednostkowa 
za 1 kg
</t>
    </r>
    <r>
      <rPr>
        <b/>
        <sz val="9"/>
        <color theme="1"/>
        <rFont val="Calibri"/>
        <family val="2"/>
        <charset val="238"/>
        <scheme val="minor"/>
      </rPr>
      <t>(PROSZĘ WPISAĆ CENY NETTO)</t>
    </r>
  </si>
  <si>
    <t xml:space="preserve">18 01 04 </t>
  </si>
  <si>
    <t>3A</t>
  </si>
  <si>
    <t>3B</t>
  </si>
  <si>
    <t>3C</t>
  </si>
  <si>
    <t>Załącznik nr 3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</si>
</sst>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0.000"/>
    <numFmt numFmtId="166" formatCode="_-* #,##0.000\ _z_ł_-;\-* #,##0.000\ _z_ł_-;_-* &quot;-&quot;???\ _z_ł_-;_-@_-"/>
    <numFmt numFmtId="167" formatCode="#,##0.00\ &quot;zł&quot;"/>
    <numFmt numFmtId="168" formatCode="#,##0.00&quot; &quot;[$€-407];[Red]&quot;-&quot;#,##0.00&quot; &quot;[$€-407]"/>
    <numFmt numFmtId="169" formatCode="#,##0\ _z_ł"/>
  </numFmts>
  <fonts count="20" x14ac:knownFonts="1">
    <font>
      <sz val="11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trike/>
      <sz val="10"/>
      <color rgb="FFFF0000"/>
      <name val="Calibri"/>
      <family val="2"/>
      <charset val="238"/>
      <scheme val="minor"/>
    </font>
    <font>
      <strike/>
      <sz val="10"/>
      <color rgb="FFFF0000"/>
      <name val="Calibri"/>
      <family val="2"/>
      <charset val="238"/>
      <scheme val="minor"/>
    </font>
    <font>
      <b/>
      <strike/>
      <sz val="8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9" fillId="0" borderId="0"/>
    <xf numFmtId="0" fontId="10" fillId="0" borderId="0" applyNumberFormat="0" applyBorder="0" applyProtection="0">
      <alignment horizontal="center"/>
    </xf>
    <xf numFmtId="0" fontId="10" fillId="0" borderId="0" applyNumberFormat="0" applyBorder="0" applyProtection="0">
      <alignment horizontal="center" textRotation="90"/>
    </xf>
    <xf numFmtId="0" fontId="11" fillId="0" borderId="0" applyNumberFormat="0" applyBorder="0" applyProtection="0"/>
    <xf numFmtId="168" fontId="11" fillId="0" borderId="0" applyBorder="0" applyProtection="0"/>
    <xf numFmtId="9" fontId="9" fillId="0" borderId="0" applyFont="0" applyFill="0" applyBorder="0" applyAlignment="0" applyProtection="0"/>
  </cellStyleXfs>
  <cellXfs count="107">
    <xf numFmtId="0" fontId="0" fillId="0" borderId="0" xfId="0"/>
    <xf numFmtId="0" fontId="5" fillId="0" borderId="1" xfId="0" applyFont="1" applyBorder="1"/>
    <xf numFmtId="0" fontId="5" fillId="0" borderId="0" xfId="0" applyFont="1"/>
    <xf numFmtId="0" fontId="5" fillId="0" borderId="0" xfId="0" applyFont="1" applyBorder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Fill="1" applyBorder="1" applyAlignment="1" applyProtection="1">
      <alignment horizontal="center" vertical="center" wrapText="1"/>
    </xf>
    <xf numFmtId="165" fontId="6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165" fontId="7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wrapText="1"/>
    </xf>
    <xf numFmtId="0" fontId="4" fillId="0" borderId="0" xfId="0" applyFont="1" applyBorder="1" applyAlignment="1">
      <alignment horizontal="center"/>
    </xf>
    <xf numFmtId="164" fontId="3" fillId="0" borderId="0" xfId="0" applyNumberFormat="1" applyFont="1" applyFill="1" applyBorder="1" applyAlignment="1" applyProtection="1">
      <alignment horizontal="center" vertical="center" wrapText="1"/>
    </xf>
    <xf numFmtId="166" fontId="5" fillId="0" borderId="0" xfId="0" applyNumberFormat="1" applyFont="1"/>
    <xf numFmtId="0" fontId="2" fillId="0" borderId="0" xfId="0" applyFont="1" applyBorder="1" applyAlignment="1">
      <alignment horizontal="center" wrapText="1"/>
    </xf>
    <xf numFmtId="0" fontId="3" fillId="0" borderId="0" xfId="0" applyFont="1"/>
    <xf numFmtId="0" fontId="3" fillId="0" borderId="0" xfId="0" applyFont="1" applyBorder="1"/>
    <xf numFmtId="44" fontId="1" fillId="0" borderId="4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8" fillId="0" borderId="0" xfId="0" applyNumberFormat="1" applyFont="1" applyBorder="1"/>
    <xf numFmtId="167" fontId="1" fillId="0" borderId="1" xfId="0" applyNumberFormat="1" applyFont="1" applyFill="1" applyBorder="1" applyAlignment="1" applyProtection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44" fontId="6" fillId="0" borderId="1" xfId="0" applyNumberFormat="1" applyFont="1" applyBorder="1" applyAlignment="1">
      <alignment horizontal="center" vertical="center" wrapText="1"/>
    </xf>
    <xf numFmtId="44" fontId="6" fillId="0" borderId="1" xfId="0" applyNumberFormat="1" applyFont="1" applyBorder="1"/>
    <xf numFmtId="44" fontId="6" fillId="0" borderId="5" xfId="0" applyNumberFormat="1" applyFont="1" applyBorder="1"/>
    <xf numFmtId="9" fontId="6" fillId="0" borderId="1" xfId="0" applyNumberFormat="1" applyFont="1" applyBorder="1" applyAlignment="1">
      <alignment horizontal="center" vertical="center" wrapText="1"/>
    </xf>
    <xf numFmtId="44" fontId="6" fillId="0" borderId="5" xfId="0" applyNumberFormat="1" applyFont="1" applyBorder="1" applyAlignment="1">
      <alignment horizontal="center" vertical="center" wrapText="1"/>
    </xf>
    <xf numFmtId="9" fontId="6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44" fontId="6" fillId="0" borderId="2" xfId="0" applyNumberFormat="1" applyFont="1" applyBorder="1"/>
    <xf numFmtId="9" fontId="6" fillId="0" borderId="2" xfId="0" applyNumberFormat="1" applyFont="1" applyBorder="1" applyAlignment="1">
      <alignment horizontal="center" vertical="center" wrapText="1"/>
    </xf>
    <xf numFmtId="44" fontId="6" fillId="0" borderId="2" xfId="0" applyNumberFormat="1" applyFont="1" applyBorder="1" applyAlignment="1">
      <alignment horizontal="center" vertical="center" wrapText="1"/>
    </xf>
    <xf numFmtId="167" fontId="6" fillId="0" borderId="6" xfId="0" applyNumberFormat="1" applyFont="1" applyBorder="1"/>
    <xf numFmtId="167" fontId="6" fillId="0" borderId="1" xfId="0" applyNumberFormat="1" applyFont="1" applyBorder="1"/>
    <xf numFmtId="167" fontId="6" fillId="0" borderId="5" xfId="0" applyNumberFormat="1" applyFont="1" applyBorder="1"/>
    <xf numFmtId="167" fontId="6" fillId="0" borderId="2" xfId="0" applyNumberFormat="1" applyFont="1" applyBorder="1"/>
    <xf numFmtId="0" fontId="5" fillId="0" borderId="11" xfId="0" applyFont="1" applyBorder="1"/>
    <xf numFmtId="44" fontId="6" fillId="0" borderId="7" xfId="0" applyNumberFormat="1" applyFont="1" applyBorder="1"/>
    <xf numFmtId="167" fontId="6" fillId="0" borderId="7" xfId="0" applyNumberFormat="1" applyFont="1" applyBorder="1"/>
    <xf numFmtId="9" fontId="6" fillId="0" borderId="7" xfId="0" applyNumberFormat="1" applyFont="1" applyBorder="1" applyAlignment="1">
      <alignment horizontal="center" vertical="center" wrapText="1"/>
    </xf>
    <xf numFmtId="44" fontId="6" fillId="0" borderId="7" xfId="0" applyNumberFormat="1" applyFont="1" applyBorder="1" applyAlignment="1">
      <alignment horizontal="center" vertical="center" wrapText="1"/>
    </xf>
    <xf numFmtId="44" fontId="6" fillId="0" borderId="3" xfId="0" applyNumberFormat="1" applyFont="1" applyBorder="1"/>
    <xf numFmtId="167" fontId="6" fillId="0" borderId="3" xfId="0" applyNumberFormat="1" applyFont="1" applyBorder="1"/>
    <xf numFmtId="9" fontId="6" fillId="0" borderId="3" xfId="0" applyNumberFormat="1" applyFont="1" applyBorder="1" applyAlignment="1">
      <alignment horizontal="center" vertical="center" wrapText="1"/>
    </xf>
    <xf numFmtId="44" fontId="6" fillId="0" borderId="3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wrapText="1"/>
    </xf>
    <xf numFmtId="169" fontId="2" fillId="0" borderId="1" xfId="0" applyNumberFormat="1" applyFont="1" applyBorder="1" applyAlignment="1">
      <alignment horizontal="center" vertical="center"/>
    </xf>
    <xf numFmtId="0" fontId="12" fillId="0" borderId="0" xfId="0" applyFont="1"/>
    <xf numFmtId="44" fontId="2" fillId="0" borderId="1" xfId="0" applyNumberFormat="1" applyFont="1" applyBorder="1"/>
    <xf numFmtId="44" fontId="13" fillId="0" borderId="4" xfId="0" applyNumberFormat="1" applyFont="1" applyFill="1" applyBorder="1" applyAlignment="1" applyProtection="1">
      <alignment horizontal="center" vertical="center" wrapText="1"/>
    </xf>
    <xf numFmtId="44" fontId="6" fillId="0" borderId="15" xfId="0" applyNumberFormat="1" applyFont="1" applyBorder="1"/>
    <xf numFmtId="167" fontId="6" fillId="0" borderId="15" xfId="0" applyNumberFormat="1" applyFont="1" applyBorder="1"/>
    <xf numFmtId="9" fontId="6" fillId="0" borderId="15" xfId="0" applyNumberFormat="1" applyFont="1" applyBorder="1" applyAlignment="1">
      <alignment horizontal="center" vertical="center" wrapText="1"/>
    </xf>
    <xf numFmtId="44" fontId="6" fillId="0" borderId="15" xfId="0" applyNumberFormat="1" applyFont="1" applyBorder="1" applyAlignment="1">
      <alignment horizontal="center" vertical="center" wrapText="1"/>
    </xf>
    <xf numFmtId="44" fontId="14" fillId="0" borderId="1" xfId="0" applyNumberFormat="1" applyFont="1" applyBorder="1"/>
    <xf numFmtId="167" fontId="14" fillId="0" borderId="1" xfId="0" applyNumberFormat="1" applyFont="1" applyBorder="1"/>
    <xf numFmtId="9" fontId="14" fillId="0" borderId="1" xfId="0" applyNumberFormat="1" applyFont="1" applyBorder="1" applyAlignment="1">
      <alignment horizontal="center" vertical="center" wrapText="1"/>
    </xf>
    <xf numFmtId="44" fontId="14" fillId="0" borderId="1" xfId="0" applyNumberFormat="1" applyFont="1" applyBorder="1" applyAlignment="1">
      <alignment horizontal="center" vertical="center" wrapText="1"/>
    </xf>
    <xf numFmtId="44" fontId="14" fillId="0" borderId="2" xfId="0" applyNumberFormat="1" applyFont="1" applyBorder="1"/>
    <xf numFmtId="167" fontId="14" fillId="0" borderId="2" xfId="0" applyNumberFormat="1" applyFont="1" applyBorder="1"/>
    <xf numFmtId="9" fontId="14" fillId="0" borderId="2" xfId="0" applyNumberFormat="1" applyFont="1" applyBorder="1" applyAlignment="1">
      <alignment horizontal="center" vertical="center" wrapText="1"/>
    </xf>
    <xf numFmtId="44" fontId="14" fillId="0" borderId="2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0" fontId="2" fillId="0" borderId="1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6" fillId="0" borderId="14" xfId="0" applyNumberFormat="1" applyFont="1" applyBorder="1" applyAlignment="1">
      <alignment horizontal="center" vertical="center"/>
    </xf>
    <xf numFmtId="169" fontId="16" fillId="0" borderId="1" xfId="0" applyNumberFormat="1" applyFont="1" applyBorder="1" applyAlignment="1">
      <alignment horizontal="center" vertical="center"/>
    </xf>
    <xf numFmtId="0" fontId="17" fillId="0" borderId="17" xfId="0" applyFont="1" applyBorder="1"/>
    <xf numFmtId="169" fontId="15" fillId="0" borderId="16" xfId="0" applyNumberFormat="1" applyFont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 wrapText="1"/>
    </xf>
    <xf numFmtId="0" fontId="18" fillId="3" borderId="1" xfId="0" applyNumberFormat="1" applyFont="1" applyFill="1" applyBorder="1" applyAlignment="1">
      <alignment horizontal="center" vertical="center"/>
    </xf>
    <xf numFmtId="0" fontId="18" fillId="3" borderId="12" xfId="0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3" fillId="3" borderId="0" xfId="0" applyFont="1" applyFill="1" applyBorder="1"/>
    <xf numFmtId="169" fontId="15" fillId="3" borderId="13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15" fillId="0" borderId="0" xfId="0" applyFont="1"/>
    <xf numFmtId="0" fontId="19" fillId="0" borderId="0" xfId="0" applyFont="1"/>
  </cellXfs>
  <cellStyles count="7">
    <cellStyle name="Heading" xfId="2" xr:uid="{00000000-0005-0000-0000-000000000000}"/>
    <cellStyle name="Heading1" xfId="3" xr:uid="{00000000-0005-0000-0000-000001000000}"/>
    <cellStyle name="Normalny" xfId="0" builtinId="0"/>
    <cellStyle name="Normalny 2" xfId="1" xr:uid="{00000000-0005-0000-0000-000003000000}"/>
    <cellStyle name="Procentowy 2" xfId="6" xr:uid="{00000000-0005-0000-0000-000004000000}"/>
    <cellStyle name="Result" xfId="4" xr:uid="{00000000-0005-0000-0000-000005000000}"/>
    <cellStyle name="Result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18" Type="http://schemas.openxmlformats.org/officeDocument/2006/relationships/revisionLog" Target="revisionLog18.xml"/><Relationship Id="rId21" Type="http://schemas.openxmlformats.org/officeDocument/2006/relationships/revisionLog" Target="revisionLog1.xml"/><Relationship Id="rId20" Type="http://schemas.openxmlformats.org/officeDocument/2006/relationships/revisionLog" Target="revisionLog20.xml"/><Relationship Id="rId24" Type="http://schemas.openxmlformats.org/officeDocument/2006/relationships/revisionLog" Target="revisionLog4.xml"/><Relationship Id="rId23" Type="http://schemas.openxmlformats.org/officeDocument/2006/relationships/revisionLog" Target="revisionLog3.xml"/><Relationship Id="rId19" Type="http://schemas.openxmlformats.org/officeDocument/2006/relationships/revisionLog" Target="revisionLog19.xml"/><Relationship Id="rId22" Type="http://schemas.openxmlformats.org/officeDocument/2006/relationships/revisionLog" Target="revisionLog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0ECB60BB-9F2F-45AE-AAC1-7FBB0A6E715D}" diskRevisions="1" revisionId="147" version="3">
  <header guid="{3CD73611-EF35-49CD-970C-100173707CB9}" dateTime="2021-01-15T09:48:50" maxSheetId="4" userName="Kamila Stankowska" r:id="rId18" minRId="124" maxRId="133">
    <sheetIdMap count="3">
      <sheetId val="2"/>
      <sheetId val="1"/>
      <sheetId val="3"/>
    </sheetIdMap>
  </header>
  <header guid="{552D3947-0A02-4810-BD09-604DACD1B7EF}" dateTime="2021-01-15T11:31:46" maxSheetId="4" userName="uzampub4" r:id="rId19">
    <sheetIdMap count="3">
      <sheetId val="2"/>
      <sheetId val="1"/>
      <sheetId val="3"/>
    </sheetIdMap>
  </header>
  <header guid="{7323CFF3-22F3-44C3-9A8C-D1B0868BE5D8}" dateTime="2021-01-18T10:32:26" maxSheetId="4" userName="uzampub4" r:id="rId20">
    <sheetIdMap count="3">
      <sheetId val="2"/>
      <sheetId val="1"/>
      <sheetId val="3"/>
    </sheetIdMap>
  </header>
  <header guid="{380E1959-F159-4591-B4F4-A92E2B7EE8E9}" dateTime="2021-02-11T13:50:56" maxSheetId="4" userName="uzampub4" r:id="rId21" minRId="140" maxRId="142">
    <sheetIdMap count="3">
      <sheetId val="2"/>
      <sheetId val="1"/>
      <sheetId val="3"/>
    </sheetIdMap>
  </header>
  <header guid="{EFFA3576-85AB-4197-AA36-141F38950AE1}" dateTime="2021-02-11T15:11:55" maxSheetId="4" userName="Mateusz Galganek" r:id="rId22" minRId="143">
    <sheetIdMap count="3">
      <sheetId val="2"/>
      <sheetId val="1"/>
      <sheetId val="3"/>
    </sheetIdMap>
  </header>
  <header guid="{C2008FA7-22F7-45DC-945F-2623F6A6713D}" dateTime="2021-02-12T07:32:10" maxSheetId="4" userName="uzampub4" r:id="rId23">
    <sheetIdMap count="3">
      <sheetId val="2"/>
      <sheetId val="1"/>
      <sheetId val="3"/>
    </sheetIdMap>
  </header>
  <header guid="{0ECB60BB-9F2F-45AE-AAC1-7FBB0A6E715D}" dateTime="2021-02-12T10:18:50" maxSheetId="4" userName="uzampub4" r:id="rId24" minRId="147">
    <sheetIdMap count="3">
      <sheetId val="2"/>
      <sheetId val="1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17" start="0" length="2147483647">
    <dxf>
      <font>
        <color rgb="FFFF0000"/>
      </font>
    </dxf>
  </rfmt>
  <rfmt sheetId="1" sqref="C19" start="0" length="0">
    <dxf>
      <font>
        <b/>
        <sz val="10"/>
      </font>
      <numFmt numFmtId="169" formatCode="#,##0\ _z_ł"/>
      <alignment horizont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cc rId="140" sId="1" numFmtId="4">
    <oc r="C17">
      <f>D46+D52+D58</f>
    </oc>
    <nc r="C17">
      <v>26</v>
    </nc>
  </rcc>
  <rfmt sheetId="1" sqref="A17:D17" start="0" length="2147483647">
    <dxf>
      <font>
        <color rgb="FFFF0000"/>
      </font>
    </dxf>
  </rfmt>
  <rfmt sheetId="1" sqref="A17:D17" start="0" length="2147483647">
    <dxf>
      <font>
        <strike/>
      </font>
    </dxf>
  </rfmt>
  <rrc rId="141" sId="1" ref="A19:XFD19" action="deleteRow">
    <rfmt sheetId="1" xfDxf="1" sqref="A19:XFD19" start="0" length="0">
      <dxf>
        <font>
          <sz val="10"/>
        </font>
      </dxf>
    </rfmt>
    <rfmt sheetId="1" sqref="A19" start="0" length="0">
      <dxf>
        <alignment horizontal="center" vertical="top"/>
      </dxf>
    </rfmt>
    <rfmt sheetId="1" sqref="B19" start="0" length="0">
      <dxf>
        <font>
          <sz val="8"/>
        </font>
        <alignment horizontal="center" vertical="center"/>
      </dxf>
    </rfmt>
    <rfmt sheetId="1" sqref="C19" start="0" length="0">
      <dxf>
        <font>
          <b/>
          <sz val="10"/>
        </font>
        <numFmt numFmtId="169" formatCode="#,##0\ _z_ł"/>
        <alignment horizontal="center" vertical="center"/>
        <border outline="0">
          <left style="medium">
            <color indexed="64"/>
          </left>
          <top style="medium">
            <color indexed="64"/>
          </top>
          <bottom style="medium">
            <color indexed="64"/>
          </bottom>
        </border>
      </dxf>
    </rfmt>
    <rfmt sheetId="1" sqref="D19" start="0" length="0">
      <dxf>
        <font>
          <b/>
          <sz val="12"/>
        </font>
        <alignment horizontal="center" vertical="top" wrapText="1"/>
      </dxf>
    </rfmt>
    <rfmt sheetId="1" sqref="E19" start="0" length="0">
      <dxf/>
    </rfmt>
    <rfmt sheetId="1" sqref="F19" start="0" length="0">
      <dxf/>
    </rfmt>
    <rfmt sheetId="1" sqref="G19" start="0" length="0">
      <dxf/>
    </rfmt>
  </rrc>
  <rfmt sheetId="1" sqref="C18" start="0" length="2147483647">
    <dxf>
      <font>
        <color rgb="FFFF0000"/>
      </font>
    </dxf>
  </rfmt>
  <rcc rId="142" sId="1" numFmtId="4">
    <oc r="C18">
      <f>SUM(C5:C17)</f>
    </oc>
    <nc r="C18">
      <v>344794</v>
    </nc>
  </rcc>
  <rfmt sheetId="1" sqref="C51:D51" start="0" length="2147483647">
    <dxf>
      <font>
        <color rgb="FFFF0000"/>
      </font>
    </dxf>
  </rfmt>
  <rfmt sheetId="1" sqref="C51:D51" start="0" length="2147483647">
    <dxf>
      <font>
        <strike/>
      </font>
    </dxf>
  </rfmt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45:D45">
    <dxf>
      <fill>
        <patternFill patternType="solid">
          <bgColor rgb="FFFFFF00"/>
        </patternFill>
      </fill>
    </dxf>
  </rfmt>
  <rfmt sheetId="1" sqref="C45:D45" start="0" length="2147483647">
    <dxf>
      <font>
        <strike/>
      </font>
    </dxf>
  </rfmt>
  <rfmt sheetId="1" sqref="C45:D45" start="0" length="2147483647">
    <dxf>
      <font>
        <color rgb="FFFF0000"/>
      </font>
    </dxf>
  </rfmt>
  <rfmt sheetId="1" sqref="C57:D57" start="0" length="2147483647">
    <dxf>
      <font>
        <color rgb="FFFF0000"/>
      </font>
    </dxf>
  </rfmt>
  <rfmt sheetId="1" sqref="C57:D57">
    <dxf>
      <fill>
        <patternFill patternType="solid">
          <bgColor rgb="FFFFFF00"/>
        </patternFill>
      </fill>
    </dxf>
  </rfmt>
  <rfmt sheetId="1" sqref="C57:D57" start="0" length="2147483647">
    <dxf>
      <font>
        <strike/>
      </font>
    </dxf>
  </rfmt>
  <rcc rId="143" sId="1">
    <oc r="D59">
      <f>SUM(D23:D58)</f>
    </oc>
    <nc r="D59">
      <f>SUM(D23:D58)-D45-D51-D57</f>
    </nc>
  </rcc>
  <rfmt sheetId="1" sqref="D59">
    <dxf>
      <fill>
        <patternFill patternType="solid">
          <bgColor rgb="FFFFFF00"/>
        </patternFill>
      </fill>
    </dxf>
  </rfmt>
  <rcv guid="{7F9CF391-E2F9-42BA-8D6A-3BD76C641D3E}" action="delete"/>
  <rdn rId="0" localSheetId="1" customView="1" name="Z_7F9CF391_E2F9_42BA_8D6A_3BD76C641D3E_.wvu.FilterData" hidden="1" oldHidden="1">
    <formula>'Formularz cenowy'!$A$22:$H$61</formula>
    <oldFormula>'Formularz cenowy'!$A$22:$H$61</oldFormula>
  </rdn>
  <rcv guid="{7F9CF391-E2F9-42BA-8D6A-3BD76C641D3E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45:D45">
    <dxf>
      <fill>
        <patternFill>
          <bgColor theme="0"/>
        </patternFill>
      </fill>
    </dxf>
  </rfmt>
  <rfmt sheetId="1" sqref="C57:D59">
    <dxf>
      <fill>
        <patternFill>
          <bgColor theme="0"/>
        </patternFill>
      </fill>
    </dxf>
  </rfmt>
  <rfmt sheetId="1" sqref="D59" start="0" length="2147483647">
    <dxf>
      <font>
        <color rgb="FFFF0000"/>
      </font>
    </dxf>
  </rfmt>
  <rcv guid="{62B1036B-B309-44E5-B7BA-41EA08176C42}" action="delete"/>
  <rdn rId="0" localSheetId="1" customView="1" name="Z_62B1036B_B309_44E5_B7BA_41EA08176C42_.wvu.PrintArea" hidden="1" oldHidden="1">
    <formula>'Formularz cenowy'!$A$1:$H$62</formula>
    <oldFormula>'Formularz cenowy'!$A$1:$H$62</oldFormula>
  </rdn>
  <rdn rId="0" localSheetId="1" customView="1" name="Z_62B1036B_B309_44E5_B7BA_41EA08176C42_.wvu.FilterData" hidden="1" oldHidden="1">
    <formula>'Formularz cenowy'!$A$22:$H$61</formula>
    <oldFormula>'Formularz cenowy'!$A$22:$H$61</oldFormula>
  </rdn>
  <rcv guid="{62B1036B-B309-44E5-B7BA-41EA08176C42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47" sId="1">
    <oc r="G1" t="inlineStr">
      <is>
        <t>Załącznik nr 3 do SIWZ</t>
      </is>
    </oc>
    <nc r="G1" t="inlineStr">
      <is>
        <t>Załącznik nr 3 do SWZ</t>
      </is>
    </nc>
  </rcc>
  <rfmt sheetId="1" sqref="G1:H1" start="0" length="2147483647">
    <dxf>
      <font>
        <color rgb="FFFF0000"/>
      </font>
    </dxf>
  </rfmt>
</revisions>
</file>

<file path=xl/revisions/revisionLog1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4" sId="1">
    <oc r="D32">
      <v>3500</v>
    </oc>
    <nc r="D32">
      <v>2000</v>
    </nc>
  </rcc>
  <rcc rId="125" sId="1">
    <oc r="D33">
      <f>44800+33600+63000+1900</f>
    </oc>
    <nc r="D33">
      <v>81615</v>
    </nc>
  </rcc>
  <rcc rId="126" sId="1">
    <oc r="D34">
      <v>2940</v>
    </oc>
    <nc r="D34">
      <v>1680</v>
    </nc>
  </rcc>
  <rcc rId="127" sId="1">
    <oc r="D35">
      <f>22+10+10</f>
    </oc>
    <nc r="D35">
      <v>30</v>
    </nc>
  </rcc>
  <rcc rId="128" sId="1">
    <oc r="D36">
      <v>100</v>
    </oc>
    <nc r="D36">
      <v>60</v>
    </nc>
  </rcc>
  <rcc rId="129" sId="1">
    <oc r="D37">
      <v>5</v>
    </oc>
    <nc r="D37">
      <v>3</v>
    </nc>
  </rcc>
  <rcc rId="130" sId="1">
    <oc r="D38">
      <v>1000</v>
    </oc>
    <nc r="D38">
      <v>580</v>
    </nc>
  </rcc>
  <rcc rId="131" sId="1">
    <oc r="D39">
      <f>30+20</f>
    </oc>
    <nc r="D39">
      <v>25</v>
    </nc>
  </rcc>
  <rcc rId="132" sId="1">
    <oc r="D40">
      <f>30+20</f>
    </oc>
    <nc r="D40">
      <v>24</v>
    </nc>
  </rcc>
  <rcc rId="133" sId="1">
    <oc r="D41">
      <f>30+115</f>
    </oc>
    <nc r="D41">
      <v>84</v>
    </nc>
  </rcc>
  <rdn rId="0" localSheetId="1" customView="1" name="Z_FFE95A7F_5C68_4008_8E34_E3BB46481FCA_.wvu.PrintArea" hidden="1" oldHidden="1">
    <formula>'Formularz cenowy'!$A$1:$H$63</formula>
  </rdn>
  <rdn rId="0" localSheetId="1" customView="1" name="Z_FFE95A7F_5C68_4008_8E34_E3BB46481FCA_.wvu.FilterData" hidden="1" oldHidden="1">
    <formula>'Formularz cenowy'!$A$23:$H$62</formula>
  </rdn>
  <rcv guid="{FFE95A7F-5C68-4008-8E34-E3BB46481FCA}" action="add"/>
</revisions>
</file>

<file path=xl/revisions/revisionLog1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62B1036B-B309-44E5-B7BA-41EA08176C42}" action="delete"/>
  <rdn rId="0" localSheetId="1" customView="1" name="Z_62B1036B_B309_44E5_B7BA_41EA08176C42_.wvu.PrintArea" hidden="1" oldHidden="1">
    <formula>'Formularz cenowy'!$A$1:$H$63</formula>
    <oldFormula>'Formularz cenowy'!$A$1:$H$63</oldFormula>
  </rdn>
  <rdn rId="0" localSheetId="1" customView="1" name="Z_62B1036B_B309_44E5_B7BA_41EA08176C42_.wvu.FilterData" hidden="1" oldHidden="1">
    <formula>'Formularz cenowy'!$A$23:$H$62</formula>
    <oldFormula>'Formularz cenowy'!$A$23:$H$62</oldFormula>
  </rdn>
  <rcv guid="{62B1036B-B309-44E5-B7BA-41EA08176C42}" action="add"/>
</revisions>
</file>

<file path=xl/revisions/revisionLog2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62B1036B-B309-44E5-B7BA-41EA08176C42}" action="delete"/>
  <rdn rId="0" localSheetId="1" customView="1" name="Z_62B1036B_B309_44E5_B7BA_41EA08176C42_.wvu.PrintArea" hidden="1" oldHidden="1">
    <formula>'Formularz cenowy'!$A$1:$H$63</formula>
    <oldFormula>'Formularz cenowy'!$A$1:$H$63</oldFormula>
  </rdn>
  <rdn rId="0" localSheetId="1" customView="1" name="Z_62B1036B_B309_44E5_B7BA_41EA08176C42_.wvu.FilterData" hidden="1" oldHidden="1">
    <formula>'Formularz cenowy'!$A$23:$H$62</formula>
    <oldFormula>'Formularz cenowy'!$A$23:$H$62</oldFormula>
  </rdn>
  <rcv guid="{62B1036B-B309-44E5-B7BA-41EA08176C42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D33" sqref="D33"/>
    </sheetView>
  </sheetViews>
  <sheetFormatPr defaultRowHeight="15" x14ac:dyDescent="0.25"/>
  <sheetData/>
  <customSheetViews>
    <customSheetView guid="{FFE95A7F-5C68-4008-8E34-E3BB46481FCA}" state="hidden">
      <selection activeCell="D33" sqref="D33"/>
      <pageMargins left="0.7" right="0.7" top="0.75" bottom="0.75" header="0.3" footer="0.3"/>
    </customSheetView>
    <customSheetView guid="{7F9CF391-E2F9-42BA-8D6A-3BD76C641D3E}" state="hidden">
      <selection activeCell="D33" sqref="D33"/>
      <pageMargins left="0.7" right="0.7" top="0.75" bottom="0.75" header="0.3" footer="0.3"/>
    </customSheetView>
    <customSheetView guid="{62B1036B-B309-44E5-B7BA-41EA08176C42}" state="hidden">
      <selection activeCell="D33" sqref="D3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72"/>
  <sheetViews>
    <sheetView tabSelected="1" view="pageBreakPreview" zoomScale="110" zoomScaleNormal="110" zoomScaleSheetLayoutView="110" workbookViewId="0">
      <selection activeCell="F9" sqref="F9"/>
    </sheetView>
  </sheetViews>
  <sheetFormatPr defaultColWidth="9.140625" defaultRowHeight="12.75" x14ac:dyDescent="0.2"/>
  <cols>
    <col min="1" max="1" width="5" style="4" customWidth="1"/>
    <col min="2" max="2" width="21.5703125" style="15" customWidth="1"/>
    <col min="3" max="3" width="23.85546875" style="2" customWidth="1"/>
    <col min="4" max="4" width="16.85546875" style="2" customWidth="1"/>
    <col min="5" max="5" width="13.140625" style="2" customWidth="1"/>
    <col min="6" max="6" width="14.5703125" style="2" customWidth="1"/>
    <col min="7" max="7" width="10" style="2" customWidth="1"/>
    <col min="8" max="8" width="12.140625" style="2" customWidth="1"/>
    <col min="9" max="16384" width="9.140625" style="2"/>
  </cols>
  <sheetData>
    <row r="1" spans="1:8" x14ac:dyDescent="0.2">
      <c r="G1" s="105" t="s">
        <v>39</v>
      </c>
      <c r="H1" s="106"/>
    </row>
    <row r="2" spans="1:8" x14ac:dyDescent="0.2">
      <c r="B2" s="53" t="s">
        <v>9</v>
      </c>
    </row>
    <row r="3" spans="1:8" ht="7.5" customHeight="1" x14ac:dyDescent="0.2"/>
    <row r="4" spans="1:8" ht="49.5" x14ac:dyDescent="0.2">
      <c r="A4" s="76" t="s">
        <v>1</v>
      </c>
      <c r="B4" s="77" t="s">
        <v>33</v>
      </c>
      <c r="C4" s="78" t="s">
        <v>15</v>
      </c>
      <c r="D4" s="79" t="s">
        <v>34</v>
      </c>
      <c r="E4" s="14"/>
      <c r="F4" s="3"/>
    </row>
    <row r="5" spans="1:8" x14ac:dyDescent="0.2">
      <c r="A5" s="32">
        <v>1</v>
      </c>
      <c r="B5" s="75" t="s">
        <v>19</v>
      </c>
      <c r="C5" s="52">
        <f>D23+D31</f>
        <v>2375</v>
      </c>
      <c r="D5" s="51"/>
      <c r="E5" s="14"/>
      <c r="F5" s="3"/>
    </row>
    <row r="6" spans="1:8" x14ac:dyDescent="0.2">
      <c r="A6" s="32">
        <v>2</v>
      </c>
      <c r="B6" s="75" t="s">
        <v>20</v>
      </c>
      <c r="C6" s="52">
        <f>D24+D32+D41+D47+D53</f>
        <v>292464</v>
      </c>
      <c r="D6" s="40"/>
      <c r="E6" s="3"/>
      <c r="F6" s="3"/>
    </row>
    <row r="7" spans="1:8" x14ac:dyDescent="0.2">
      <c r="A7" s="32">
        <v>3</v>
      </c>
      <c r="B7" s="75" t="s">
        <v>21</v>
      </c>
      <c r="C7" s="52">
        <f>D25+D33</f>
        <v>1755</v>
      </c>
      <c r="D7" s="40"/>
      <c r="E7" s="3"/>
      <c r="F7" s="3"/>
    </row>
    <row r="8" spans="1:8" x14ac:dyDescent="0.2">
      <c r="A8" s="32">
        <v>4</v>
      </c>
      <c r="B8" s="75" t="s">
        <v>14</v>
      </c>
      <c r="C8" s="52">
        <f>D26+D34+D43+D50+D56</f>
        <v>260</v>
      </c>
      <c r="D8" s="40"/>
      <c r="E8" s="3"/>
      <c r="F8" s="3"/>
      <c r="G8" s="3"/>
    </row>
    <row r="9" spans="1:8" x14ac:dyDescent="0.2">
      <c r="A9" s="32">
        <v>5</v>
      </c>
      <c r="B9" s="75" t="s">
        <v>22</v>
      </c>
      <c r="C9" s="52">
        <f>D27+D38</f>
        <v>40</v>
      </c>
      <c r="D9" s="40"/>
      <c r="E9" s="3"/>
      <c r="F9" s="3"/>
      <c r="G9" s="3"/>
    </row>
    <row r="10" spans="1:8" x14ac:dyDescent="0.2">
      <c r="A10" s="32">
        <v>6</v>
      </c>
      <c r="B10" s="75" t="s">
        <v>23</v>
      </c>
      <c r="C10" s="52">
        <f>D28+D39+D42+D48+D54</f>
        <v>45054</v>
      </c>
      <c r="D10" s="40"/>
      <c r="E10" s="3"/>
      <c r="F10" s="3"/>
    </row>
    <row r="11" spans="1:8" x14ac:dyDescent="0.2">
      <c r="A11" s="32">
        <v>7</v>
      </c>
      <c r="B11" s="75" t="s">
        <v>24</v>
      </c>
      <c r="C11" s="52">
        <f>D29+D40+D44+D49+D55</f>
        <v>1626</v>
      </c>
      <c r="D11" s="40"/>
      <c r="E11" s="3"/>
      <c r="F11" s="3"/>
    </row>
    <row r="12" spans="1:8" x14ac:dyDescent="0.2">
      <c r="A12" s="32">
        <v>8</v>
      </c>
      <c r="B12" s="75" t="s">
        <v>13</v>
      </c>
      <c r="C12" s="52">
        <f>D30</f>
        <v>450</v>
      </c>
      <c r="D12" s="40"/>
      <c r="E12" s="3"/>
      <c r="F12" s="3"/>
    </row>
    <row r="13" spans="1:8" ht="15" customHeight="1" x14ac:dyDescent="0.2">
      <c r="A13" s="32">
        <v>9</v>
      </c>
      <c r="B13" s="75" t="s">
        <v>25</v>
      </c>
      <c r="C13" s="52">
        <f>D35</f>
        <v>60</v>
      </c>
      <c r="D13" s="40"/>
      <c r="E13" s="3"/>
      <c r="F13" s="3"/>
    </row>
    <row r="14" spans="1:8" x14ac:dyDescent="0.2">
      <c r="A14" s="32">
        <v>10</v>
      </c>
      <c r="B14" s="75" t="s">
        <v>26</v>
      </c>
      <c r="C14" s="52">
        <f>D36</f>
        <v>3</v>
      </c>
      <c r="D14" s="40"/>
      <c r="E14" s="3"/>
      <c r="F14" s="3"/>
    </row>
    <row r="15" spans="1:8" x14ac:dyDescent="0.2">
      <c r="A15" s="32">
        <v>11</v>
      </c>
      <c r="B15" s="75" t="s">
        <v>27</v>
      </c>
      <c r="C15" s="52">
        <f>D37</f>
        <v>580</v>
      </c>
      <c r="D15" s="40"/>
      <c r="E15" s="3"/>
      <c r="F15" s="3"/>
    </row>
    <row r="16" spans="1:8" x14ac:dyDescent="0.2">
      <c r="A16" s="32">
        <v>12</v>
      </c>
      <c r="B16" s="75" t="s">
        <v>30</v>
      </c>
      <c r="C16" s="52">
        <f>D58+D52+D46</f>
        <v>127</v>
      </c>
      <c r="D16" s="40"/>
      <c r="E16" s="3"/>
      <c r="F16" s="3"/>
    </row>
    <row r="17" spans="1:18" ht="13.5" thickBot="1" x14ac:dyDescent="0.25">
      <c r="A17" s="81">
        <v>13</v>
      </c>
      <c r="B17" s="82" t="s">
        <v>29</v>
      </c>
      <c r="C17" s="83">
        <v>26</v>
      </c>
      <c r="D17" s="84"/>
      <c r="E17" s="3"/>
      <c r="F17" s="3"/>
    </row>
    <row r="18" spans="1:18" ht="13.5" thickBot="1" x14ac:dyDescent="0.25">
      <c r="B18" s="21"/>
      <c r="C18" s="85">
        <v>344794</v>
      </c>
      <c r="D18" s="74"/>
      <c r="E18" s="3"/>
      <c r="F18" s="3"/>
      <c r="G18" s="3"/>
    </row>
    <row r="19" spans="1:18" x14ac:dyDescent="0.2">
      <c r="B19" s="21"/>
      <c r="C19" s="22"/>
      <c r="D19" s="14"/>
      <c r="E19" s="3"/>
      <c r="F19" s="3"/>
      <c r="G19" s="3"/>
    </row>
    <row r="20" spans="1:18" x14ac:dyDescent="0.2">
      <c r="B20" s="15" t="s">
        <v>2</v>
      </c>
      <c r="D20" s="13"/>
    </row>
    <row r="21" spans="1:18" ht="7.5" customHeight="1" x14ac:dyDescent="0.2"/>
    <row r="22" spans="1:18" ht="33.75" x14ac:dyDescent="0.2">
      <c r="A22" s="76" t="s">
        <v>1</v>
      </c>
      <c r="B22" s="80" t="s">
        <v>3</v>
      </c>
      <c r="C22" s="76" t="s">
        <v>10</v>
      </c>
      <c r="D22" s="80" t="s">
        <v>15</v>
      </c>
      <c r="E22" s="80" t="s">
        <v>16</v>
      </c>
      <c r="F22" s="80" t="s">
        <v>5</v>
      </c>
      <c r="G22" s="80" t="s">
        <v>17</v>
      </c>
      <c r="H22" s="80" t="s">
        <v>18</v>
      </c>
    </row>
    <row r="23" spans="1:18" ht="22.5" customHeight="1" x14ac:dyDescent="0.2">
      <c r="A23" s="104">
        <v>1</v>
      </c>
      <c r="B23" s="103" t="s">
        <v>0</v>
      </c>
      <c r="C23" s="49" t="s">
        <v>19</v>
      </c>
      <c r="D23" s="68">
        <v>375</v>
      </c>
      <c r="E23" s="26"/>
      <c r="F23" s="26"/>
      <c r="G23" s="29"/>
      <c r="H23" s="26"/>
    </row>
    <row r="24" spans="1:18" ht="15" customHeight="1" x14ac:dyDescent="0.2">
      <c r="A24" s="101"/>
      <c r="B24" s="98"/>
      <c r="C24" s="49" t="s">
        <v>20</v>
      </c>
      <c r="D24" s="68">
        <v>210000</v>
      </c>
      <c r="E24" s="26"/>
      <c r="F24" s="26"/>
      <c r="G24" s="29"/>
      <c r="H24" s="26"/>
    </row>
    <row r="25" spans="1:18" ht="15" customHeight="1" x14ac:dyDescent="0.2">
      <c r="A25" s="101"/>
      <c r="B25" s="98"/>
      <c r="C25" s="49" t="s">
        <v>21</v>
      </c>
      <c r="D25" s="68">
        <v>75</v>
      </c>
      <c r="E25" s="26"/>
      <c r="F25" s="26"/>
      <c r="G25" s="29"/>
      <c r="H25" s="26"/>
    </row>
    <row r="26" spans="1:18" ht="15" customHeight="1" x14ac:dyDescent="0.2">
      <c r="A26" s="101"/>
      <c r="B26" s="98"/>
      <c r="C26" s="49" t="s">
        <v>14</v>
      </c>
      <c r="D26" s="68">
        <v>225</v>
      </c>
      <c r="E26" s="26"/>
      <c r="F26" s="26"/>
      <c r="G26" s="29"/>
      <c r="H26" s="26"/>
    </row>
    <row r="27" spans="1:18" ht="15" customHeight="1" x14ac:dyDescent="0.2">
      <c r="A27" s="101"/>
      <c r="B27" s="98"/>
      <c r="C27" s="49" t="s">
        <v>22</v>
      </c>
      <c r="D27" s="68">
        <v>15</v>
      </c>
      <c r="E27" s="26"/>
      <c r="F27" s="26"/>
      <c r="G27" s="29"/>
      <c r="H27" s="26"/>
    </row>
    <row r="28" spans="1:18" ht="15" customHeight="1" x14ac:dyDescent="0.2">
      <c r="A28" s="101"/>
      <c r="B28" s="98"/>
      <c r="C28" s="49" t="s">
        <v>23</v>
      </c>
      <c r="D28" s="68">
        <v>45000</v>
      </c>
      <c r="E28" s="27"/>
      <c r="F28" s="26"/>
      <c r="G28" s="29"/>
      <c r="H28" s="26"/>
    </row>
    <row r="29" spans="1:18" ht="15" customHeight="1" x14ac:dyDescent="0.2">
      <c r="A29" s="101"/>
      <c r="B29" s="98"/>
      <c r="C29" s="49" t="s">
        <v>24</v>
      </c>
      <c r="D29" s="68">
        <v>1500</v>
      </c>
      <c r="E29" s="27"/>
      <c r="F29" s="26"/>
      <c r="G29" s="29"/>
      <c r="H29" s="26"/>
    </row>
    <row r="30" spans="1:18" ht="15.75" customHeight="1" thickBot="1" x14ac:dyDescent="0.25">
      <c r="A30" s="102"/>
      <c r="B30" s="99"/>
      <c r="C30" s="50" t="s">
        <v>13</v>
      </c>
      <c r="D30" s="69">
        <v>450</v>
      </c>
      <c r="E30" s="28"/>
      <c r="F30" s="30"/>
      <c r="G30" s="31"/>
      <c r="H30" s="30"/>
    </row>
    <row r="31" spans="1:18" ht="15" customHeight="1" x14ac:dyDescent="0.2">
      <c r="A31" s="100">
        <v>2</v>
      </c>
      <c r="B31" s="97" t="s">
        <v>4</v>
      </c>
      <c r="C31" s="49" t="s">
        <v>19</v>
      </c>
      <c r="D31" s="20">
        <v>2000</v>
      </c>
      <c r="E31" s="33"/>
      <c r="F31" s="36"/>
      <c r="G31" s="34"/>
      <c r="H31" s="35"/>
      <c r="J31" s="3"/>
      <c r="K31" s="3"/>
      <c r="L31" s="3"/>
      <c r="M31" s="3"/>
      <c r="N31" s="3"/>
      <c r="O31" s="3"/>
      <c r="P31" s="3"/>
      <c r="Q31" s="3"/>
      <c r="R31" s="3"/>
    </row>
    <row r="32" spans="1:18" ht="15" customHeight="1" x14ac:dyDescent="0.2">
      <c r="A32" s="101"/>
      <c r="B32" s="98"/>
      <c r="C32" s="49" t="s">
        <v>20</v>
      </c>
      <c r="D32" s="20">
        <v>81615</v>
      </c>
      <c r="E32" s="27"/>
      <c r="F32" s="37"/>
      <c r="G32" s="29"/>
      <c r="H32" s="26"/>
      <c r="J32" s="19"/>
      <c r="K32" s="7"/>
      <c r="L32" s="12"/>
      <c r="M32" s="19"/>
      <c r="N32" s="6"/>
      <c r="O32" s="7"/>
      <c r="P32" s="12"/>
      <c r="Q32" s="12"/>
      <c r="R32" s="3"/>
    </row>
    <row r="33" spans="1:18" ht="15" customHeight="1" x14ac:dyDescent="0.2">
      <c r="A33" s="101"/>
      <c r="B33" s="98"/>
      <c r="C33" s="49" t="s">
        <v>21</v>
      </c>
      <c r="D33" s="20">
        <v>1680</v>
      </c>
      <c r="E33" s="27"/>
      <c r="F33" s="37"/>
      <c r="G33" s="29"/>
      <c r="H33" s="26"/>
      <c r="J33" s="19"/>
      <c r="K33" s="7"/>
      <c r="L33" s="12"/>
      <c r="M33" s="19"/>
      <c r="N33" s="6"/>
      <c r="O33" s="7"/>
      <c r="P33" s="12"/>
      <c r="Q33" s="12"/>
      <c r="R33" s="3"/>
    </row>
    <row r="34" spans="1:18" ht="25.5" customHeight="1" x14ac:dyDescent="0.2">
      <c r="A34" s="101"/>
      <c r="B34" s="98"/>
      <c r="C34" s="49" t="s">
        <v>14</v>
      </c>
      <c r="D34" s="20">
        <v>30</v>
      </c>
      <c r="E34" s="27"/>
      <c r="F34" s="37"/>
      <c r="G34" s="29"/>
      <c r="H34" s="26"/>
      <c r="I34" s="3"/>
      <c r="J34" s="19"/>
      <c r="K34" s="7"/>
      <c r="L34" s="12"/>
      <c r="M34" s="19"/>
      <c r="N34" s="6"/>
      <c r="O34" s="7"/>
      <c r="P34" s="12"/>
      <c r="Q34" s="12"/>
      <c r="R34" s="3"/>
    </row>
    <row r="35" spans="1:18" ht="12.75" customHeight="1" x14ac:dyDescent="0.2">
      <c r="A35" s="101"/>
      <c r="B35" s="98"/>
      <c r="C35" s="49" t="s">
        <v>25</v>
      </c>
      <c r="D35" s="20">
        <v>60</v>
      </c>
      <c r="E35" s="27"/>
      <c r="F35" s="37"/>
      <c r="G35" s="29"/>
      <c r="H35" s="26"/>
      <c r="I35" s="3"/>
      <c r="J35" s="19"/>
      <c r="K35" s="7"/>
      <c r="L35" s="12"/>
      <c r="M35" s="19"/>
      <c r="N35" s="6"/>
      <c r="O35" s="7"/>
      <c r="P35" s="12"/>
      <c r="Q35" s="12"/>
      <c r="R35" s="3"/>
    </row>
    <row r="36" spans="1:18" ht="12.75" customHeight="1" x14ac:dyDescent="0.2">
      <c r="A36" s="101"/>
      <c r="B36" s="98"/>
      <c r="C36" s="49" t="s">
        <v>26</v>
      </c>
      <c r="D36" s="20">
        <v>3</v>
      </c>
      <c r="E36" s="27"/>
      <c r="F36" s="37"/>
      <c r="G36" s="29"/>
      <c r="H36" s="26"/>
      <c r="I36" s="3"/>
      <c r="J36" s="19"/>
      <c r="K36" s="7"/>
      <c r="L36" s="12"/>
      <c r="M36" s="19"/>
      <c r="N36" s="18"/>
      <c r="O36" s="7"/>
      <c r="P36" s="12"/>
      <c r="Q36" s="12"/>
      <c r="R36" s="3"/>
    </row>
    <row r="37" spans="1:18" ht="12.75" customHeight="1" x14ac:dyDescent="0.2">
      <c r="A37" s="101"/>
      <c r="B37" s="98"/>
      <c r="C37" s="49" t="s">
        <v>27</v>
      </c>
      <c r="D37" s="20">
        <v>580</v>
      </c>
      <c r="E37" s="27"/>
      <c r="F37" s="37"/>
      <c r="G37" s="29"/>
      <c r="H37" s="26"/>
      <c r="I37" s="3"/>
      <c r="J37" s="19"/>
      <c r="K37" s="7"/>
      <c r="L37" s="12"/>
      <c r="M37" s="19"/>
      <c r="N37" s="18"/>
      <c r="O37" s="7"/>
      <c r="P37" s="12"/>
      <c r="Q37" s="12"/>
      <c r="R37" s="3"/>
    </row>
    <row r="38" spans="1:18" ht="15" customHeight="1" x14ac:dyDescent="0.2">
      <c r="A38" s="101"/>
      <c r="B38" s="98"/>
      <c r="C38" s="49" t="s">
        <v>11</v>
      </c>
      <c r="D38" s="20">
        <v>25</v>
      </c>
      <c r="E38" s="27"/>
      <c r="F38" s="37"/>
      <c r="G38" s="29"/>
      <c r="H38" s="26"/>
      <c r="I38" s="3"/>
      <c r="J38" s="8"/>
      <c r="K38" s="9"/>
      <c r="L38" s="12"/>
      <c r="M38" s="8"/>
      <c r="N38" s="8"/>
      <c r="O38" s="9"/>
      <c r="P38" s="12"/>
      <c r="Q38" s="12"/>
      <c r="R38" s="3"/>
    </row>
    <row r="39" spans="1:18" ht="12" customHeight="1" x14ac:dyDescent="0.2">
      <c r="A39" s="101"/>
      <c r="B39" s="98"/>
      <c r="C39" s="49" t="s">
        <v>23</v>
      </c>
      <c r="D39" s="20">
        <v>24</v>
      </c>
      <c r="E39" s="27"/>
      <c r="F39" s="37"/>
      <c r="G39" s="29"/>
      <c r="H39" s="26"/>
      <c r="I39" s="3"/>
      <c r="J39" s="19"/>
      <c r="K39" s="7"/>
      <c r="L39" s="12"/>
      <c r="M39" s="19"/>
      <c r="N39" s="8"/>
      <c r="O39" s="9"/>
      <c r="P39" s="12"/>
      <c r="Q39" s="12"/>
      <c r="R39" s="3"/>
    </row>
    <row r="40" spans="1:18" ht="30.75" customHeight="1" thickBot="1" x14ac:dyDescent="0.25">
      <c r="A40" s="102"/>
      <c r="B40" s="99"/>
      <c r="C40" s="50" t="s">
        <v>12</v>
      </c>
      <c r="D40" s="25">
        <v>84</v>
      </c>
      <c r="E40" s="28"/>
      <c r="F40" s="38"/>
      <c r="G40" s="31"/>
      <c r="H40" s="30"/>
      <c r="I40" s="3"/>
      <c r="J40" s="19"/>
      <c r="K40" s="7"/>
      <c r="L40" s="12"/>
      <c r="M40" s="19"/>
      <c r="N40" s="10"/>
      <c r="O40" s="9"/>
      <c r="P40" s="12"/>
      <c r="Q40" s="12"/>
      <c r="R40" s="3"/>
    </row>
    <row r="41" spans="1:18" ht="12.75" customHeight="1" x14ac:dyDescent="0.2">
      <c r="A41" s="94" t="s">
        <v>36</v>
      </c>
      <c r="B41" s="97" t="s">
        <v>28</v>
      </c>
      <c r="C41" s="49" t="s">
        <v>20</v>
      </c>
      <c r="D41" s="70">
        <v>638</v>
      </c>
      <c r="E41" s="56"/>
      <c r="F41" s="57"/>
      <c r="G41" s="58"/>
      <c r="H41" s="59"/>
      <c r="I41" s="6"/>
      <c r="J41" s="6"/>
      <c r="K41" s="7"/>
      <c r="L41" s="3"/>
    </row>
    <row r="42" spans="1:18" ht="12.75" customHeight="1" x14ac:dyDescent="0.2">
      <c r="A42" s="95"/>
      <c r="B42" s="98"/>
      <c r="C42" s="49" t="s">
        <v>23</v>
      </c>
      <c r="D42" s="70">
        <v>10</v>
      </c>
      <c r="E42" s="60"/>
      <c r="F42" s="61"/>
      <c r="G42" s="62"/>
      <c r="H42" s="63"/>
      <c r="I42" s="19"/>
      <c r="J42" s="19"/>
      <c r="K42" s="7"/>
      <c r="L42" s="3"/>
    </row>
    <row r="43" spans="1:18" ht="15" customHeight="1" x14ac:dyDescent="0.2">
      <c r="A43" s="95"/>
      <c r="B43" s="98"/>
      <c r="C43" s="49" t="s">
        <v>14</v>
      </c>
      <c r="D43" s="70">
        <v>1</v>
      </c>
      <c r="E43" s="27"/>
      <c r="F43" s="37"/>
      <c r="G43" s="29"/>
      <c r="H43" s="26"/>
      <c r="I43" s="6"/>
      <c r="J43" s="6"/>
      <c r="K43" s="7"/>
      <c r="L43" s="3"/>
    </row>
    <row r="44" spans="1:18" ht="15" customHeight="1" x14ac:dyDescent="0.2">
      <c r="A44" s="95"/>
      <c r="B44" s="98"/>
      <c r="C44" s="49" t="s">
        <v>24</v>
      </c>
      <c r="D44" s="70">
        <v>27</v>
      </c>
      <c r="E44" s="27"/>
      <c r="F44" s="37"/>
      <c r="G44" s="29"/>
      <c r="H44" s="26"/>
      <c r="I44" s="3"/>
      <c r="J44" s="3"/>
      <c r="K44" s="3"/>
      <c r="L44" s="3"/>
    </row>
    <row r="45" spans="1:18" ht="15" customHeight="1" x14ac:dyDescent="0.2">
      <c r="A45" s="95"/>
      <c r="B45" s="98"/>
      <c r="C45" s="88" t="s">
        <v>29</v>
      </c>
      <c r="D45" s="89">
        <v>22</v>
      </c>
      <c r="E45" s="27"/>
      <c r="F45" s="37"/>
      <c r="G45" s="29"/>
      <c r="H45" s="26"/>
      <c r="I45" s="11"/>
      <c r="J45" s="6"/>
      <c r="K45" s="7"/>
      <c r="L45" s="3"/>
    </row>
    <row r="46" spans="1:18" ht="15" customHeight="1" thickBot="1" x14ac:dyDescent="0.25">
      <c r="A46" s="96"/>
      <c r="B46" s="99"/>
      <c r="C46" s="50" t="s">
        <v>30</v>
      </c>
      <c r="D46" s="69">
        <v>78</v>
      </c>
      <c r="E46" s="41"/>
      <c r="F46" s="42"/>
      <c r="G46" s="43"/>
      <c r="H46" s="44"/>
      <c r="I46" s="11"/>
      <c r="J46" s="19"/>
      <c r="K46" s="7"/>
      <c r="L46" s="3"/>
    </row>
    <row r="47" spans="1:18" ht="33.75" customHeight="1" x14ac:dyDescent="0.2">
      <c r="A47" s="100" t="s">
        <v>37</v>
      </c>
      <c r="B47" s="97" t="s">
        <v>31</v>
      </c>
      <c r="C47" s="71" t="s">
        <v>20</v>
      </c>
      <c r="D47" s="70">
        <v>153</v>
      </c>
      <c r="E47" s="45"/>
      <c r="F47" s="46"/>
      <c r="G47" s="47"/>
      <c r="H47" s="48"/>
      <c r="I47" s="11"/>
      <c r="J47" s="19"/>
      <c r="K47" s="7"/>
      <c r="L47" s="3"/>
    </row>
    <row r="48" spans="1:18" ht="33.75" customHeight="1" x14ac:dyDescent="0.2">
      <c r="A48" s="101"/>
      <c r="B48" s="98"/>
      <c r="C48" s="49" t="s">
        <v>23</v>
      </c>
      <c r="D48" s="68">
        <v>10</v>
      </c>
      <c r="E48" s="60"/>
      <c r="F48" s="61"/>
      <c r="G48" s="62"/>
      <c r="H48" s="63"/>
      <c r="I48" s="11"/>
      <c r="J48" s="19"/>
      <c r="K48" s="7"/>
      <c r="L48" s="3"/>
    </row>
    <row r="49" spans="1:12" ht="33.75" customHeight="1" x14ac:dyDescent="0.2">
      <c r="A49" s="101"/>
      <c r="B49" s="98"/>
      <c r="C49" s="49" t="s">
        <v>24</v>
      </c>
      <c r="D49" s="68">
        <v>10</v>
      </c>
      <c r="E49" s="60"/>
      <c r="F49" s="61"/>
      <c r="G49" s="62"/>
      <c r="H49" s="63"/>
      <c r="I49" s="11"/>
      <c r="J49" s="19"/>
      <c r="K49" s="7"/>
      <c r="L49" s="3"/>
    </row>
    <row r="50" spans="1:12" ht="15" customHeight="1" x14ac:dyDescent="0.2">
      <c r="A50" s="101"/>
      <c r="B50" s="98"/>
      <c r="C50" s="49" t="s">
        <v>14</v>
      </c>
      <c r="D50" s="70">
        <v>1</v>
      </c>
      <c r="E50" s="27"/>
      <c r="F50" s="37"/>
      <c r="G50" s="29"/>
      <c r="H50" s="26"/>
      <c r="I50" s="11"/>
      <c r="J50" s="19"/>
      <c r="K50" s="7"/>
      <c r="L50" s="3"/>
    </row>
    <row r="51" spans="1:12" ht="15" customHeight="1" x14ac:dyDescent="0.2">
      <c r="A51" s="101"/>
      <c r="B51" s="98"/>
      <c r="C51" s="86" t="s">
        <v>29</v>
      </c>
      <c r="D51" s="87">
        <v>2</v>
      </c>
      <c r="E51" s="27"/>
      <c r="F51" s="37"/>
      <c r="G51" s="29"/>
      <c r="H51" s="26"/>
      <c r="I51" s="11"/>
      <c r="J51" s="8"/>
      <c r="K51" s="7"/>
      <c r="L51" s="3"/>
    </row>
    <row r="52" spans="1:12" ht="15.75" customHeight="1" thickBot="1" x14ac:dyDescent="0.25">
      <c r="A52" s="102"/>
      <c r="B52" s="99"/>
      <c r="C52" s="50" t="s">
        <v>30</v>
      </c>
      <c r="D52" s="69">
        <v>32</v>
      </c>
      <c r="E52" s="28"/>
      <c r="F52" s="38"/>
      <c r="G52" s="31"/>
      <c r="H52" s="30"/>
      <c r="I52" s="11"/>
      <c r="J52" s="8"/>
      <c r="K52" s="7"/>
      <c r="L52" s="3"/>
    </row>
    <row r="53" spans="1:12" ht="12.75" customHeight="1" x14ac:dyDescent="0.2">
      <c r="A53" s="100" t="s">
        <v>38</v>
      </c>
      <c r="B53" s="97" t="s">
        <v>32</v>
      </c>
      <c r="C53" s="72" t="s">
        <v>20</v>
      </c>
      <c r="D53" s="73">
        <v>58</v>
      </c>
      <c r="E53" s="33"/>
      <c r="F53" s="39"/>
      <c r="G53" s="34"/>
      <c r="H53" s="35"/>
      <c r="I53" s="11"/>
      <c r="J53" s="8"/>
      <c r="K53" s="7"/>
      <c r="L53" s="3"/>
    </row>
    <row r="54" spans="1:12" ht="12.75" customHeight="1" x14ac:dyDescent="0.2">
      <c r="A54" s="101"/>
      <c r="B54" s="98"/>
      <c r="C54" s="72" t="s">
        <v>35</v>
      </c>
      <c r="D54" s="68">
        <v>10</v>
      </c>
      <c r="E54" s="64"/>
      <c r="F54" s="65"/>
      <c r="G54" s="66"/>
      <c r="H54" s="67"/>
      <c r="I54" s="11"/>
      <c r="J54" s="8"/>
      <c r="K54" s="7"/>
      <c r="L54" s="3"/>
    </row>
    <row r="55" spans="1:12" ht="12.75" customHeight="1" x14ac:dyDescent="0.2">
      <c r="A55" s="101"/>
      <c r="B55" s="98"/>
      <c r="C55" s="72" t="s">
        <v>24</v>
      </c>
      <c r="D55" s="68">
        <v>5</v>
      </c>
      <c r="E55" s="64"/>
      <c r="F55" s="65"/>
      <c r="G55" s="66"/>
      <c r="H55" s="67"/>
      <c r="I55" s="11"/>
      <c r="J55" s="8"/>
      <c r="K55" s="7"/>
      <c r="L55" s="3"/>
    </row>
    <row r="56" spans="1:12" ht="15" customHeight="1" x14ac:dyDescent="0.2">
      <c r="A56" s="101"/>
      <c r="B56" s="98"/>
      <c r="C56" s="49" t="s">
        <v>14</v>
      </c>
      <c r="D56" s="70">
        <v>3</v>
      </c>
      <c r="E56" s="27"/>
      <c r="F56" s="37"/>
      <c r="G56" s="29"/>
      <c r="H56" s="26"/>
      <c r="I56" s="11"/>
      <c r="J56" s="6"/>
      <c r="K56" s="7"/>
      <c r="L56" s="3"/>
    </row>
    <row r="57" spans="1:12" ht="18" customHeight="1" x14ac:dyDescent="0.2">
      <c r="A57" s="101"/>
      <c r="B57" s="98"/>
      <c r="C57" s="88" t="s">
        <v>29</v>
      </c>
      <c r="D57" s="89">
        <v>2</v>
      </c>
      <c r="E57" s="27"/>
      <c r="F57" s="37"/>
      <c r="G57" s="29"/>
      <c r="H57" s="26"/>
      <c r="I57" s="8"/>
      <c r="J57" s="9"/>
      <c r="K57" s="3"/>
      <c r="L57" s="3"/>
    </row>
    <row r="58" spans="1:12" ht="32.25" customHeight="1" thickBot="1" x14ac:dyDescent="0.25">
      <c r="A58" s="102"/>
      <c r="B58" s="99"/>
      <c r="C58" s="90" t="s">
        <v>30</v>
      </c>
      <c r="D58" s="91">
        <v>17</v>
      </c>
      <c r="E58" s="28"/>
      <c r="F58" s="38"/>
      <c r="G58" s="31"/>
      <c r="H58" s="30"/>
      <c r="I58" s="8"/>
      <c r="J58" s="9"/>
      <c r="K58" s="3"/>
    </row>
    <row r="59" spans="1:12" ht="23.25" thickBot="1" x14ac:dyDescent="0.25">
      <c r="A59" s="5"/>
      <c r="B59" s="16"/>
      <c r="C59" s="92"/>
      <c r="D59" s="93">
        <f>SUM(D23:D58)-D45-D51-D57</f>
        <v>344794</v>
      </c>
      <c r="E59" s="17" t="s">
        <v>8</v>
      </c>
      <c r="F59" s="55">
        <f>SUM(F23:F58)</f>
        <v>0</v>
      </c>
      <c r="G59" s="24"/>
      <c r="H59" s="1"/>
    </row>
    <row r="60" spans="1:12" x14ac:dyDescent="0.2">
      <c r="A60" s="5"/>
      <c r="B60" s="16"/>
      <c r="C60" s="3"/>
      <c r="D60" s="16"/>
      <c r="E60" s="17" t="s">
        <v>7</v>
      </c>
      <c r="F60" s="17"/>
      <c r="G60" s="55">
        <f>H61-F59</f>
        <v>0</v>
      </c>
      <c r="H60" s="1"/>
    </row>
    <row r="61" spans="1:12" ht="20.25" customHeight="1" x14ac:dyDescent="0.2">
      <c r="A61" s="5"/>
      <c r="B61" s="16"/>
      <c r="C61" s="3"/>
      <c r="D61" s="3"/>
      <c r="E61" s="17" t="s">
        <v>6</v>
      </c>
      <c r="F61" s="17"/>
      <c r="G61" s="24"/>
      <c r="H61" s="54">
        <f>SUM(H23:H60)</f>
        <v>0</v>
      </c>
    </row>
    <row r="62" spans="1:12" x14ac:dyDescent="0.2">
      <c r="A62" s="5"/>
      <c r="B62" s="16"/>
      <c r="C62" s="3"/>
      <c r="D62" s="3"/>
      <c r="E62" s="3"/>
      <c r="F62" s="3"/>
      <c r="G62" s="3"/>
      <c r="H62" s="3"/>
    </row>
    <row r="63" spans="1:12" ht="15.75" x14ac:dyDescent="0.25">
      <c r="A63" s="5"/>
      <c r="B63" s="16"/>
      <c r="C63" s="3"/>
      <c r="D63" s="3"/>
      <c r="E63" s="23"/>
      <c r="F63" s="3"/>
      <c r="G63" s="3"/>
      <c r="H63" s="3"/>
    </row>
    <row r="64" spans="1:12" x14ac:dyDescent="0.2">
      <c r="A64" s="5"/>
      <c r="B64" s="16"/>
      <c r="C64" s="3"/>
      <c r="D64" s="3"/>
      <c r="E64" s="3"/>
      <c r="F64" s="3"/>
      <c r="G64" s="3"/>
      <c r="H64" s="3"/>
    </row>
    <row r="65" spans="1:8" x14ac:dyDescent="0.2">
      <c r="A65" s="5"/>
      <c r="B65" s="16"/>
      <c r="C65" s="3"/>
      <c r="D65" s="3"/>
      <c r="E65" s="3"/>
      <c r="F65" s="3"/>
      <c r="G65" s="3"/>
      <c r="H65" s="3"/>
    </row>
    <row r="66" spans="1:8" x14ac:dyDescent="0.2">
      <c r="A66" s="5"/>
      <c r="B66" s="16"/>
      <c r="C66" s="3"/>
      <c r="D66" s="3"/>
      <c r="E66" s="3"/>
      <c r="F66" s="3"/>
      <c r="G66" s="3"/>
      <c r="H66" s="3"/>
    </row>
    <row r="67" spans="1:8" x14ac:dyDescent="0.2">
      <c r="C67" s="3"/>
      <c r="D67" s="3"/>
      <c r="E67" s="3"/>
      <c r="F67" s="3"/>
      <c r="G67" s="3"/>
      <c r="H67" s="3"/>
    </row>
    <row r="68" spans="1:8" x14ac:dyDescent="0.2">
      <c r="C68" s="3"/>
      <c r="D68" s="3"/>
      <c r="E68" s="3"/>
      <c r="F68" s="3"/>
      <c r="G68" s="3"/>
      <c r="H68" s="3"/>
    </row>
    <row r="69" spans="1:8" x14ac:dyDescent="0.2">
      <c r="C69" s="3"/>
      <c r="D69" s="3"/>
      <c r="E69" s="3"/>
      <c r="F69" s="3"/>
      <c r="G69" s="3"/>
      <c r="H69" s="3"/>
    </row>
    <row r="70" spans="1:8" x14ac:dyDescent="0.2">
      <c r="D70" s="3"/>
      <c r="E70" s="3"/>
      <c r="F70" s="3"/>
      <c r="G70" s="3"/>
      <c r="H70" s="3"/>
    </row>
    <row r="71" spans="1:8" x14ac:dyDescent="0.2">
      <c r="H71" s="3"/>
    </row>
    <row r="72" spans="1:8" x14ac:dyDescent="0.2">
      <c r="H72" s="3"/>
    </row>
  </sheetData>
  <autoFilter ref="A22:H61" xr:uid="{00000000-0009-0000-0000-000001000000}"/>
  <customSheetViews>
    <customSheetView guid="{FFE95A7F-5C68-4008-8E34-E3BB46481FCA}" scale="118" showPageBreaks="1" fitToPage="1" printArea="1" showAutoFilter="1" view="pageBreakPreview" topLeftCell="A46">
      <selection activeCell="P47" sqref="P47"/>
      <pageMargins left="0.7" right="0.7" top="0.75" bottom="0.75" header="0.3" footer="0.3"/>
      <pageSetup paperSize="8" fitToWidth="0" orientation="portrait" r:id="rId1"/>
      <autoFilter ref="A23:H62" xr:uid="{00000000-0000-0000-0000-000000000000}"/>
    </customSheetView>
    <customSheetView guid="{DF2FA0FA-C87B-4006-9DE0-F8423E7FA9FD}" fitToPage="1" showAutoFilter="1">
      <selection activeCell="D21" sqref="D21"/>
      <colBreaks count="1" manualBreakCount="1">
        <brk id="8" max="1048575" man="1"/>
      </colBreaks>
      <pageMargins left="0.7" right="0.7" top="0.75" bottom="0.75" header="0.3" footer="0.3"/>
      <pageSetup paperSize="8" scale="78" fitToWidth="0" orientation="portrait" r:id="rId2"/>
      <autoFilter ref="A26:H90" xr:uid="{00000000-0000-0000-0000-000000000000}"/>
    </customSheetView>
    <customSheetView guid="{7F9CF391-E2F9-42BA-8D6A-3BD76C641D3E}" scale="110" fitToPage="1" showAutoFilter="1" topLeftCell="A31">
      <selection activeCell="L49" sqref="L49"/>
      <colBreaks count="1" manualBreakCount="1">
        <brk id="8" max="1048575" man="1"/>
      </colBreaks>
      <pageMargins left="0.7" right="0.7" top="0.75" bottom="0.75" header="0.3" footer="0.3"/>
      <pageSetup paperSize="8" scale="73" fitToWidth="0" orientation="portrait" r:id="rId3"/>
      <autoFilter ref="A22:H61" xr:uid="{00000000-0000-0000-0000-000000000000}"/>
    </customSheetView>
    <customSheetView guid="{62B1036B-B309-44E5-B7BA-41EA08176C42}" scale="110" showPageBreaks="1" fitToPage="1" printArea="1" showAutoFilter="1" view="pageBreakPreview">
      <selection activeCell="G27" sqref="G27"/>
      <pageMargins left="0.7" right="0.7" top="0.75" bottom="0.75" header="0.3" footer="0.3"/>
      <pageSetup paperSize="9" scale="73" fitToWidth="0" orientation="portrait" r:id="rId4"/>
      <autoFilter ref="A22:H61" xr:uid="{00000000-0000-0000-0000-000000000000}"/>
    </customSheetView>
  </customSheetViews>
  <mergeCells count="10">
    <mergeCell ref="A41:A46"/>
    <mergeCell ref="B41:B46"/>
    <mergeCell ref="B53:B58"/>
    <mergeCell ref="A53:A58"/>
    <mergeCell ref="B23:B30"/>
    <mergeCell ref="A23:A30"/>
    <mergeCell ref="B31:B40"/>
    <mergeCell ref="A31:A40"/>
    <mergeCell ref="B47:B52"/>
    <mergeCell ref="A47:A52"/>
  </mergeCells>
  <pageMargins left="0.7" right="0.7" top="0.75" bottom="0.75" header="0.3" footer="0.3"/>
  <pageSetup paperSize="9" scale="73" fitToWidth="0" orientation="portrait" r:id="rId5"/>
  <ignoredErrors>
    <ignoredError sqref="B8 B10 B12 B14:B16 C26 C28 C30 C34 C36:C39 C40 C43 C56:C58 C50:C52 C45:C46 B17" twoDigitTextYea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B35" sqref="B35:B44"/>
    </sheetView>
  </sheetViews>
  <sheetFormatPr defaultRowHeight="15" x14ac:dyDescent="0.25"/>
  <sheetData/>
  <customSheetViews>
    <customSheetView guid="{FFE95A7F-5C68-4008-8E34-E3BB46481FCA}">
      <selection activeCell="B35" sqref="B35:B44"/>
      <pageMargins left="0.7" right="0.7" top="0.75" bottom="0.75" header="0.3" footer="0.3"/>
    </customSheetView>
    <customSheetView guid="{7F9CF391-E2F9-42BA-8D6A-3BD76C641D3E}">
      <selection activeCell="B35" sqref="B35:B44"/>
      <pageMargins left="0.7" right="0.7" top="0.75" bottom="0.75" header="0.3" footer="0.3"/>
    </customSheetView>
    <customSheetView guid="{62B1036B-B309-44E5-B7BA-41EA08176C42}">
      <selection activeCell="B35" sqref="B35:B44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NOWY - Formularz Cenowy</vt:lpstr>
      <vt:lpstr>Formularz cenowy</vt:lpstr>
      <vt:lpstr>Arkusz1</vt:lpstr>
      <vt:lpstr>'Formularz cenowy'!Obszar_wydruku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`</dc:creator>
  <cp:lastModifiedBy>uzampub4</cp:lastModifiedBy>
  <cp:lastPrinted>2021-02-12T06:24:17Z</cp:lastPrinted>
  <dcterms:created xsi:type="dcterms:W3CDTF">2014-09-04T07:41:11Z</dcterms:created>
  <dcterms:modified xsi:type="dcterms:W3CDTF">2021-02-12T09:18:50Z</dcterms:modified>
</cp:coreProperties>
</file>