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ZBIORCZE ZESTAWIENIE KOSZTÓW" sheetId="1" state="visible" r:id="rId2"/>
    <sheet name="1 BUDOWA DROGI GMINNEJ PUBLICZN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<sst xmlns="http://schemas.openxmlformats.org/spreadsheetml/2006/main" count="913" uniqueCount="576">
  <si>
    <t xml:space="preserve">BUDOWA DROGI GMINNEJ PUBLICZNEJ W MIEJSCOWOŚCI MYŚLENICE WRAZ Z BUDOWĄ SIECI OŚWIETLENIA ULICZNEGO, PRZEBUDOWĄ SIECI GAZOWEJ, SIECI KANALIZACJI SANITARNEJ I DESZCZOWEJ ORAZ PRZEBUDOWĄ I ZABEZPIECZENIEM SIECI ELEKTRYCZNEJ NN I SN</t>
  </si>
  <si>
    <t xml:space="preserve">Wykonawca:</t>
  </si>
  <si>
    <t xml:space="preserve">Wykonawca zostanie wyłoniony w postępowaniu przetargowym zgodnie z ustawą Prawo zamówień publicznych (t.j. z  2018  r. poz. 1986, 2215, z 2019 r. poz. 53)</t>
  </si>
  <si>
    <t xml:space="preserve">Data:</t>
  </si>
  <si>
    <t xml:space="preserve">2020-04-24</t>
  </si>
  <si>
    <t xml:space="preserve">Lp</t>
  </si>
  <si>
    <t xml:space="preserve">Kod branży</t>
  </si>
  <si>
    <t xml:space="preserve">Oznaczenie arkusza</t>
  </si>
  <si>
    <t xml:space="preserve">Nazwa elementu</t>
  </si>
  <si>
    <t xml:space="preserve">Wartość</t>
  </si>
  <si>
    <t xml:space="preserve">Oszczędności netto</t>
  </si>
  <si>
    <t xml:space="preserve">Komentarz</t>
  </si>
  <si>
    <t xml:space="preserve">Wskaźnik techniczno-ekonomiczny</t>
  </si>
  <si>
    <t xml:space="preserve">Powierzchnia obiektu</t>
  </si>
  <si>
    <t xml:space="preserve">Jednostka</t>
  </si>
  <si>
    <t xml:space="preserve">Udział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</si>
  <si>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</si>
  <si>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</si>
  <si>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</si>
  <si>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</si>
  <si>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</si>
  <si>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</si>
  <si>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</si>
  <si>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</si>
  <si>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</si>
  <si>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</si>
  <si>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</si>
  <si>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</si>
  <si>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 </t>
  </si>
  <si>
    <t xml:space="preserve">Kosztorys </t>
  </si>
  <si>
    <t xml:space="preserve">GRUPA 1</t>
  </si>
  <si>
    <t xml:space="preserve">ROBOTY PRZYGOTOWAWCZE</t>
  </si>
  <si>
    <t xml:space="preserve">ELEMENT 1.1</t>
  </si>
  <si>
    <t xml:space="preserve">Odtworzenie trasy i punktów wysokościowych</t>
  </si>
  <si>
    <t xml:space="preserve">ELEMENT 1.2</t>
  </si>
  <si>
    <t xml:space="preserve">Rozbiórka elementów dróg</t>
  </si>
  <si>
    <t xml:space="preserve">ELEMENT 1.3</t>
  </si>
  <si>
    <t xml:space="preserve">Przebudowa sieci gazowej przy przebudowie dróg</t>
  </si>
  <si>
    <t xml:space="preserve">ELEMENT 1.4</t>
  </si>
  <si>
    <t xml:space="preserve">Przebudowa podziemnych sieci kanalizacji sanitarnej</t>
  </si>
  <si>
    <t xml:space="preserve">GRUPA 1.5</t>
  </si>
  <si>
    <t xml:space="preserve">ROBOTY ZIEMNE</t>
  </si>
  <si>
    <t xml:space="preserve">ELEMENT 1.5.1</t>
  </si>
  <si>
    <t xml:space="preserve">Wykonanie wykopów w gruntach I-V kat</t>
  </si>
  <si>
    <t xml:space="preserve">ELEMENT 1.5.2</t>
  </si>
  <si>
    <t xml:space="preserve">Wykonanie nasypów</t>
  </si>
  <si>
    <t xml:space="preserve">GRUPA 2</t>
  </si>
  <si>
    <t xml:space="preserve">ODWODNIENIE KORPUSU DROGOWEGO</t>
  </si>
  <si>
    <t xml:space="preserve">ELEMENT 2.1</t>
  </si>
  <si>
    <t xml:space="preserve">Kanalizacja deszczowa</t>
  </si>
  <si>
    <t xml:space="preserve">GRUPA 3</t>
  </si>
  <si>
    <t xml:space="preserve">PODBUDOWY</t>
  </si>
  <si>
    <t xml:space="preserve">13</t>
  </si>
  <si>
    <t xml:space="preserve">ELEMENT 3.1</t>
  </si>
  <si>
    <t xml:space="preserve">Profilowanie i zagęszczenie podłoża</t>
  </si>
  <si>
    <t xml:space="preserve">14</t>
  </si>
  <si>
    <t xml:space="preserve">ELEMENT 3.2</t>
  </si>
  <si>
    <t xml:space="preserve">Oczyszczenie i skropienie warstw konstrukcyjnych</t>
  </si>
  <si>
    <t xml:space="preserve">15</t>
  </si>
  <si>
    <t xml:space="preserve">ELEMENT 3.3</t>
  </si>
  <si>
    <t xml:space="preserve">Ulepszone podoże i podbudowy z mieszanek związanych spoiwem hydraulicznym</t>
  </si>
  <si>
    <t xml:space="preserve">16</t>
  </si>
  <si>
    <t xml:space="preserve">ELEMENT 3.4</t>
  </si>
  <si>
    <t xml:space="preserve">Podbudowy z mieszanki kruszyw niezwiązanych</t>
  </si>
  <si>
    <t xml:space="preserve">17</t>
  </si>
  <si>
    <t xml:space="preserve">ELEMENT 3.5</t>
  </si>
  <si>
    <t xml:space="preserve">Podbudowa z betonu asfaltowego</t>
  </si>
  <si>
    <t xml:space="preserve">18</t>
  </si>
  <si>
    <t xml:space="preserve">GRUPA 3.6</t>
  </si>
  <si>
    <t xml:space="preserve">NAWIERZCHNIE</t>
  </si>
  <si>
    <t xml:space="preserve">19</t>
  </si>
  <si>
    <t xml:space="preserve">ELEMENT 3.6.1</t>
  </si>
  <si>
    <t xml:space="preserve">Nawierzchnie z betonu asfaltowego. Warstwa wiążąca</t>
  </si>
  <si>
    <t xml:space="preserve">20</t>
  </si>
  <si>
    <t xml:space="preserve">ELEMENT 3.6.2</t>
  </si>
  <si>
    <t xml:space="preserve">Nawierzchnie z betonu asfaltowego. Warstwa ścieralna</t>
  </si>
  <si>
    <t xml:space="preserve">21</t>
  </si>
  <si>
    <t xml:space="preserve">GRUPA 4</t>
  </si>
  <si>
    <t xml:space="preserve">ROBOTY WYKOŃCZENIOWE</t>
  </si>
  <si>
    <t xml:space="preserve">22</t>
  </si>
  <si>
    <t xml:space="preserve">ELEMENT 4.1</t>
  </si>
  <si>
    <t xml:space="preserve">Umocnienie powierzchniowe skarp narzutem kamiennym</t>
  </si>
  <si>
    <t xml:space="preserve">23</t>
  </si>
  <si>
    <t xml:space="preserve">ELEMENT 4.2</t>
  </si>
  <si>
    <t xml:space="preserve">Umocnienie rowów elementami prefabrykowanymi</t>
  </si>
  <si>
    <t xml:space="preserve">24</t>
  </si>
  <si>
    <t xml:space="preserve">GRUPA 4.3</t>
  </si>
  <si>
    <t xml:space="preserve">OZNAKOWANIE DRÓG I URZĄDZENIA BEZPIECZEŃSTWA RUCHU</t>
  </si>
  <si>
    <t xml:space="preserve">25</t>
  </si>
  <si>
    <t xml:space="preserve">ELEMENT 4.3.1</t>
  </si>
  <si>
    <t xml:space="preserve">Oznakowanie poziome</t>
  </si>
  <si>
    <t xml:space="preserve">26</t>
  </si>
  <si>
    <t xml:space="preserve">ELEMENT 4.3.2</t>
  </si>
  <si>
    <t xml:space="preserve">Oznakowanie pionowe</t>
  </si>
  <si>
    <t xml:space="preserve">27</t>
  </si>
  <si>
    <t xml:space="preserve">ELEMENT 4.3.3</t>
  </si>
  <si>
    <t xml:space="preserve">Przestawienie oznakowania pionowego</t>
  </si>
  <si>
    <t xml:space="preserve">28</t>
  </si>
  <si>
    <t xml:space="preserve">ELEMENT 4.3.4</t>
  </si>
  <si>
    <t xml:space="preserve">Bariery ochronne stalowe</t>
  </si>
  <si>
    <t xml:space="preserve">29</t>
  </si>
  <si>
    <t xml:space="preserve">GRUPA 5</t>
  </si>
  <si>
    <t xml:space="preserve">ELEMENTY ULIC</t>
  </si>
  <si>
    <t xml:space="preserve">30</t>
  </si>
  <si>
    <t xml:space="preserve">ELEMENT 5.1</t>
  </si>
  <si>
    <t xml:space="preserve">Krawężniki betonowe</t>
  </si>
  <si>
    <t xml:space="preserve">31</t>
  </si>
  <si>
    <t xml:space="preserve">ELEMENT 5.2</t>
  </si>
  <si>
    <t xml:space="preserve">Betonowe obrzeża chodnikowe</t>
  </si>
  <si>
    <t xml:space="preserve">32</t>
  </si>
  <si>
    <t xml:space="preserve">ELEMENT 5.3</t>
  </si>
  <si>
    <t xml:space="preserve">Chodnik z brukowej kostki betonowej </t>
  </si>
  <si>
    <t xml:space="preserve">33</t>
  </si>
  <si>
    <t xml:space="preserve">ELEMENT 5.4</t>
  </si>
  <si>
    <t xml:space="preserve">Ścieki z prefabrykowanych elementów betonowych</t>
  </si>
  <si>
    <t xml:space="preserve">34</t>
  </si>
  <si>
    <t xml:space="preserve">GRUPA 6</t>
  </si>
  <si>
    <t xml:space="preserve">INNE ROBOBOTY</t>
  </si>
  <si>
    <t xml:space="preserve">35</t>
  </si>
  <si>
    <t xml:space="preserve">ELEMENT 6.1</t>
  </si>
  <si>
    <t xml:space="preserve">Zjazdy do gospodarstw z kostki brukowej betonowej</t>
  </si>
  <si>
    <t xml:space="preserve">36</t>
  </si>
  <si>
    <t xml:space="preserve">ELEMENT 6.2</t>
  </si>
  <si>
    <t xml:space="preserve">Zjazdy do gospodarstw z kruszywa naturalnego</t>
  </si>
  <si>
    <t xml:space="preserve">37</t>
  </si>
  <si>
    <t xml:space="preserve">ELEMENT 6.3</t>
  </si>
  <si>
    <t xml:space="preserve">Zjazdy do gospodarstw remont czastkowy z płyt betonowych</t>
  </si>
  <si>
    <t xml:space="preserve">38</t>
  </si>
  <si>
    <t xml:space="preserve">ELEMENT 6.4</t>
  </si>
  <si>
    <t xml:space="preserve">Zjazdy do gospodarstw remont cząstkowy nawierzchni bitumicznej</t>
  </si>
  <si>
    <t xml:space="preserve">39</t>
  </si>
  <si>
    <t xml:space="preserve">ELEMENT 6.5</t>
  </si>
  <si>
    <t xml:space="preserve">Ogrodzenie z paneli metalowych i bramą z napędem</t>
  </si>
  <si>
    <t xml:space="preserve">40</t>
  </si>
  <si>
    <t xml:space="preserve">ELEMENT 6.6</t>
  </si>
  <si>
    <t xml:space="preserve">Ogrodzenie z paneli metalowych, furtką i bramą z napędem</t>
  </si>
  <si>
    <t xml:space="preserve">41</t>
  </si>
  <si>
    <t xml:space="preserve">ELEMENT 6.7</t>
  </si>
  <si>
    <t xml:space="preserve">Ogrodzenie panelowe</t>
  </si>
  <si>
    <t xml:space="preserve">Dane wyjściowe</t>
  </si>
  <si>
    <t xml:space="preserve">BUDOWA DROGI GMINNEJ PUBLICZNEJ W MIEJSCOWOŚCI MYŚLENICE WRAZ Z BUDOWĄ SIECI OŚWIETLENIA ULICZNEGO, PRZEBUDOWĄ SIECI GAZOWEJ, SIECI KANALIZACJI SANITARNEJ I DESZCZOWEJ</t>
  </si>
  <si>
    <t xml:space="preserve">Odniesienie do dokumentacji przetargowej</t>
  </si>
  <si>
    <t xml:space="preserve">Kod indywidualny</t>
  </si>
  <si>
    <t xml:space="preserve">Podstawa</t>
  </si>
  <si>
    <t xml:space="preserve">Opis robót</t>
  </si>
  <si>
    <t xml:space="preserve">Szacowany obmiar projektanta</t>
  </si>
  <si>
    <t xml:space="preserve">Obmiar zweryfikowany przez wykonawcę</t>
  </si>
  <si>
    <t xml:space="preserve">Krotność</t>
  </si>
  <si>
    <t xml:space="preserve">Cena jednostkowa netto</t>
  </si>
  <si>
    <t xml:space="preserve">Kosztorys</t>
  </si>
  <si>
    <t xml:space="preserve">D-01.00.00.</t>
  </si>
  <si>
    <t xml:space="preserve">Grupa</t>
  </si>
  <si>
    <t xml:space="preserve">1.1</t>
  </si>
  <si>
    <t xml:space="preserve">D-01.01.01.</t>
  </si>
  <si>
    <t xml:space="preserve">Element</t>
  </si>
  <si>
    <t xml:space="preserve">  1</t>
  </si>
  <si>
    <t xml:space="preserve">KNR 201/119/3</t>
  </si>
  <si>
    <t xml:space="preserve">Odtworzenie trasy i punktów wysokościowych przy budowie dróg, trasa dróg w terenie równinnym</t>
  </si>
  <si>
    <t xml:space="preserve">km</t>
  </si>
  <si>
    <t xml:space="preserve">1.2</t>
  </si>
  <si>
    <t xml:space="preserve">D-01.02.04.</t>
  </si>
  <si>
    <t xml:space="preserve">  2</t>
  </si>
  <si>
    <t xml:space="preserve"># KNNR 6/808/4 analogia</t>
  </si>
  <si>
    <t xml:space="preserve">Rozebranie istniejących ogrodzeń nie przeznaczonych do odbudowania złożenie złomu w strefie robót</t>
  </si>
  <si>
    <t xml:space="preserve">m</t>
  </si>
  <si>
    <t xml:space="preserve">  3</t>
  </si>
  <si>
    <t xml:space="preserve">KNR 404/1107/1 (1); KNR 404/1107/4 (1)</t>
  </si>
  <si>
    <t xml:space="preserve">Załadowanie złomu na środki transportowe i wywiezienie z terenu rozbiórki w miejsce wybrane przez wykonawcę spełniające wymagania przepisów o gospodarce odpadami, na odległość do 10·km,</t>
  </si>
  <si>
    <t xml:space="preserve">t</t>
  </si>
  <si>
    <t xml:space="preserve">  4</t>
  </si>
  <si>
    <t xml:space="preserve">AT 3/104/3; KNR 404/1103/5</t>
  </si>
  <si>
    <t xml:space="preserve">Rozebranie istniejącej nawierzchni z mieszanek mineralno-bitumicznych, grubości 10·cm, z załadowaniem na środki transportowe  i wywiezienie z terenu rozbiórki w miejsce wybrane przez wykonawcę spełniające wymagania przepisów o gospodarce odpadam</t>
  </si>
  <si>
    <t xml:space="preserve">m2</t>
  </si>
  <si>
    <t xml:space="preserve">  5</t>
  </si>
  <si>
    <t xml:space="preserve">KNR 231/703/5</t>
  </si>
  <si>
    <t xml:space="preserve">Demontaz istniejących tablic znaków drogowych wywiezienie z terenu rozbiórki w miejsce wybrane przez wykonawcę spełniające wymagania przepisów o gospodarce odpadami</t>
  </si>
  <si>
    <t xml:space="preserve">szt</t>
  </si>
  <si>
    <t xml:space="preserve">  6</t>
  </si>
  <si>
    <t xml:space="preserve">KNR 231/818/8</t>
  </si>
  <si>
    <t xml:space="preserve">Demontaz istniejących slupków do montażu tablic znaków drogowych wywiezienie z terenu rozbiórki w miejsce wybrane przez wykonawcę spełniające wymagania przepisów o gospodarce odpadami</t>
  </si>
  <si>
    <t xml:space="preserve">1.3</t>
  </si>
  <si>
    <t xml:space="preserve">D-01.03.05.</t>
  </si>
  <si>
    <t xml:space="preserve">  7</t>
  </si>
  <si>
    <t xml:space="preserve">KNNR 1/209/5</t>
  </si>
  <si>
    <t xml:space="preserve">Mechaniczne wykonanie wykopów z wydobyciem urobku na powierzchnie i złożenie wzdłuż granicy robót na odkład, grunt kat III-IV, przyjęto 80 % ogólnych robót ziemnych</t>
  </si>
  <si>
    <t xml:space="preserve">m3</t>
  </si>
  <si>
    <t xml:space="preserve">  8</t>
  </si>
  <si>
    <t xml:space="preserve">KNNR 1/305/2</t>
  </si>
  <si>
    <t xml:space="preserve">Ręczne wykonanie wykopów z wydobyciem urobku na powierzchnie i złożenie wzdłuż granicy robót na odkład, grunt kat III-IV, przyjęto 20 % ogólnych robót ziemnych</t>
  </si>
  <si>
    <t xml:space="preserve">  9</t>
  </si>
  <si>
    <t xml:space="preserve">KNNR 1/313/1</t>
  </si>
  <si>
    <t xml:space="preserve">Umocnienie ścian wykopów wraz z rozbiórką palami szalunkowymi stalowymi (wypraskami) w gruntach suchych, szerokość do 1·m, umocnienie pełne w gruncie kategorii I-IV,</t>
  </si>
  <si>
    <t xml:space="preserve">  10</t>
  </si>
  <si>
    <t xml:space="preserve">KNNR 11/501/5</t>
  </si>
  <si>
    <t xml:space="preserve">Wykonanie podłoży i obsypki z kruszyw naturalnych dowiezionych z ich przesianiem - piasek</t>
  </si>
  <si>
    <t xml:space="preserve">  11</t>
  </si>
  <si>
    <t xml:space="preserve"># KNRW 219/306/12 (1) analogia</t>
  </si>
  <si>
    <t xml:space="preserve">Ułożenie na dnie wykopu rury ochronnej PE 100 SDR17 DN300</t>
  </si>
  <si>
    <t xml:space="preserve">  12</t>
  </si>
  <si>
    <t xml:space="preserve">KNRW 219/410/1</t>
  </si>
  <si>
    <t xml:space="preserve">Przeciąganie rur przewodowych przez rurach ochronnych, montaż płóz.</t>
  </si>
  <si>
    <t xml:space="preserve">  13</t>
  </si>
  <si>
    <t xml:space="preserve"># KNR 228/405/5 analogia</t>
  </si>
  <si>
    <t xml:space="preserve">Zamknięcie końcówek rur ochronnych manszetami ochronnymi</t>
  </si>
  <si>
    <t xml:space="preserve">  14</t>
  </si>
  <si>
    <t xml:space="preserve">KNRW 219/301/13</t>
  </si>
  <si>
    <t xml:space="preserve">Ręczne rozciągnięcie rury i ułożenie na dnie wykopu wraz z wypoziomowaniem. Ułożenie przewodu sygnalizacyjnego. Wykonanie wstępnej próby szczelności. Rury PE 100 SDR17 DN180 bez kosztów rury przewodowej</t>
  </si>
  <si>
    <t xml:space="preserve">  15</t>
  </si>
  <si>
    <t xml:space="preserve"># Kalkulacja indywidualna</t>
  </si>
  <si>
    <t xml:space="preserve">Koszt rury przewodowej  PE 100 SDR17 DN180</t>
  </si>
  <si>
    <t xml:space="preserve">  16</t>
  </si>
  <si>
    <t xml:space="preserve">KNRW 219/301/2</t>
  </si>
  <si>
    <t xml:space="preserve">Ręczne rozciągnięcie rury i ułożenie na dnie wykopu wraz z wypoziomowaniem. Ułożenie przewodu sygnalizacyjnego. Wykonanie wstępnej próby szczelności. Rury PE 100RC SDR11 DN25  z kosztami rury przewodowej</t>
  </si>
  <si>
    <t xml:space="preserve">  17</t>
  </si>
  <si>
    <t xml:space="preserve">KNRW 219/301/6</t>
  </si>
  <si>
    <t xml:space="preserve">Ręczne rozciągnięcie rury i ułożenie na dnie wykopu wraz z wypoziomowaniem. Ułożenie przewodu sygnalizacyjnego. Wykonanie wstępnej próby szczelności. Rury PE 100RC SDR11 DN63 z kosztami rury przewodowej</t>
  </si>
  <si>
    <t xml:space="preserve">  18</t>
  </si>
  <si>
    <t xml:space="preserve">KNRW 219/303/6 (1)</t>
  </si>
  <si>
    <t xml:space="preserve">Połączenie rur PE za pomocą złączki do zgrzewania  elektrooporowego średnicy DN 63</t>
  </si>
  <si>
    <t xml:space="preserve">złącze</t>
  </si>
  <si>
    <t xml:space="preserve">  19</t>
  </si>
  <si>
    <t xml:space="preserve">KNRW 219/303/13 (1)</t>
  </si>
  <si>
    <t xml:space="preserve">Połączenie rur PE za pomocą złączki do zgrzewania  elektrooporowego średnicy DN 180</t>
  </si>
  <si>
    <t xml:space="preserve">  20</t>
  </si>
  <si>
    <t xml:space="preserve">KNR 228/313/1</t>
  </si>
  <si>
    <t xml:space="preserve">Założenie nawiertki PE DN25 na gazociągu, ustawienie obudowy i skrzynki ulicznej</t>
  </si>
  <si>
    <t xml:space="preserve">kpl</t>
  </si>
  <si>
    <t xml:space="preserve">  21</t>
  </si>
  <si>
    <t xml:space="preserve">KNR 219/219/1</t>
  </si>
  <si>
    <t xml:space="preserve">Oznakowanie trasy gazociągu ułożonego w ziemi taśmą z tworzywa sztucznego z  wtopionym drutem indentyfikacyjnym_x005F_x005F_x000A_R = 0,955   M = 1,000   S = 1,000</t>
  </si>
  <si>
    <t xml:space="preserve">  22</t>
  </si>
  <si>
    <t xml:space="preserve">KNR 219/134/3</t>
  </si>
  <si>
    <t xml:space="preserve">Oznakowanie trasy gazociągu tabliczką na słupku betonowym_x005F_x005F_x000A_R = 0,955   M = 1,000   S = 1,000</t>
  </si>
  <si>
    <t xml:space="preserve">  23</t>
  </si>
  <si>
    <t xml:space="preserve"># KNNR 4/1612/5 analogia</t>
  </si>
  <si>
    <t xml:space="preserve">Czyszczenie sieci gazowej</t>
  </si>
  <si>
    <t xml:space="preserve">odcinek</t>
  </si>
  <si>
    <t xml:space="preserve">  24</t>
  </si>
  <si>
    <t xml:space="preserve">KNR 219/220/2</t>
  </si>
  <si>
    <t xml:space="preserve">Wykonanie próby szczelności sieci gazowej_x005F_x005F_x000A_R = 0,955   M = 1,000   S = 1,000</t>
  </si>
  <si>
    <t xml:space="preserve">  25</t>
  </si>
  <si>
    <t xml:space="preserve">Wykonanie inwentaryzacji powykonawczej budowy sieci wodociągowej z naniesieniem na mapy geodezyjne</t>
  </si>
  <si>
    <t xml:space="preserve">  26</t>
  </si>
  <si>
    <t xml:space="preserve">Wykonanie odbioru sieci gazowej</t>
  </si>
  <si>
    <t xml:space="preserve">  27</t>
  </si>
  <si>
    <t xml:space="preserve">KNNR 1/317/1</t>
  </si>
  <si>
    <t xml:space="preserve">Zasypywanie wykopów po montażu sieci gazowej, w gruncie kat. I-III, z przerzutem na odległość do 3 m, z zagęszczeniem, materiałem pochądzym z wykopu</t>
  </si>
  <si>
    <t xml:space="preserve">  28</t>
  </si>
  <si>
    <t xml:space="preserve">KNNR 1/205/3</t>
  </si>
  <si>
    <t xml:space="preserve">Mechaniczne załadowanie pozostałego gruntu  zmagazynowanego w hałdach z transportem  i utylizacją na koszt i wg. uznania Wykonawcy</t>
  </si>
  <si>
    <t xml:space="preserve">1.4</t>
  </si>
  <si>
    <t xml:space="preserve">D-01.03.06.</t>
  </si>
  <si>
    <t xml:space="preserve">  29</t>
  </si>
  <si>
    <t xml:space="preserve">KNNR 1/202/4; KNNR 1/208/2 (1)</t>
  </si>
  <si>
    <t xml:space="preserve">Mechaniczne wykonanie wykopów z załadunkiem i transportem urobku , w miejsce składowania/na hałdę, grunt kat III-IV - przyjęto 80% ogólnych robót ziemnych</t>
  </si>
  <si>
    <t xml:space="preserve">  30</t>
  </si>
  <si>
    <t xml:space="preserve">KNNR 1/301/2 (1); KNNR 1/208/2 (1)</t>
  </si>
  <si>
    <t xml:space="preserve">Ręczne wykonanie wykopów z załadunkiem i transportem urobku , w miejsce składowania/utylizacji kategoria gruntu IV, przyjęto 20% ogólnych robót ziemnych</t>
  </si>
  <si>
    <t xml:space="preserve">  31</t>
  </si>
  <si>
    <t xml:space="preserve">KNRW 218/903/1</t>
  </si>
  <si>
    <t xml:space="preserve">Montaż  i demontaż konstrukcji podwieszeń rurociągów sieci gazowej, kolidujących z inwestycją</t>
  </si>
  <si>
    <t xml:space="preserve">  32</t>
  </si>
  <si>
    <t xml:space="preserve">KNRW 218/901/1</t>
  </si>
  <si>
    <t xml:space="preserve">Montaż i demontaż konstrukcji podwieszeń kabli energetycznych kolidujących z inwestycją</t>
  </si>
  <si>
    <t xml:space="preserve">  33</t>
  </si>
  <si>
    <t xml:space="preserve">Umocnienie ścian wykopów wraz z rozbiórką palami szalunkowymi stalowymi (wypraskami),  w gruncie kategorii I-IV,</t>
  </si>
  <si>
    <t xml:space="preserve">  34</t>
  </si>
  <si>
    <t xml:space="preserve">Wykonanie podłoży i obsypki z kruszyw naturalnych dowiezionych z ich przesianiem pod montaż rur kanalizacyjnych</t>
  </si>
  <si>
    <t xml:space="preserve">  35</t>
  </si>
  <si>
    <t xml:space="preserve">KNRW 218/408/5</t>
  </si>
  <si>
    <t xml:space="preserve">Opuszczenie rur na dno wykopu, ułożenie i montaż  kanału z rur PVC-lite DN315 mm z przycięciem, sprawdzenie i wyregulowanie niwelety</t>
  </si>
  <si>
    <t xml:space="preserve">  36</t>
  </si>
  <si>
    <t xml:space="preserve">KNNR 4/1413/1 (1)</t>
  </si>
  <si>
    <t xml:space="preserve">Montaż studni rewizyjnych Fi 1000, z gotowych elementów, w gotowym wykopie, antykorozją powierzchni betonowych, z dnem monolitycznym, z stopniami złazowymi z konusem i włazem żeliwnym Fi 600 klasy D400</t>
  </si>
  <si>
    <t xml:space="preserve">  37</t>
  </si>
  <si>
    <t xml:space="preserve">KNR 401/209/3</t>
  </si>
  <si>
    <t xml:space="preserve">Wykonanie otworu w istniejącej studni rewizjne dla włączenia projektowanego kanału do istniejących studzienek</t>
  </si>
  <si>
    <t xml:space="preserve">  38</t>
  </si>
  <si>
    <t xml:space="preserve">KNR 220/113/3</t>
  </si>
  <si>
    <t xml:space="preserve">Zamocowanie w wykonanych otworach przejścia szczelnego włączenia kanału DN 315 DN 200_x005F_x005F_x000A_R = 0,955   M = 1,000   S = 1,000</t>
  </si>
  <si>
    <t xml:space="preserve">  39</t>
  </si>
  <si>
    <t xml:space="preserve">KNR 218/804/4 (1)</t>
  </si>
  <si>
    <t xml:space="preserve">Wykonanie próby szczelności kanałów rurowych na infiltrację i eksfiltrację , kanał Dn·315·mm</t>
  </si>
  <si>
    <t xml:space="preserve">  40</t>
  </si>
  <si>
    <t xml:space="preserve">KNNR 1/318/2</t>
  </si>
  <si>
    <t xml:space="preserve">Zasypanie wykopów po ułożeniu sieci kanalizacyjnej kruszywem naturalnym piaskiem z kosztami pozyskania kruszywa</t>
  </si>
  <si>
    <t xml:space="preserve">1.5</t>
  </si>
  <si>
    <t xml:space="preserve">D-02.00.00.</t>
  </si>
  <si>
    <t xml:space="preserve">1.5.1</t>
  </si>
  <si>
    <t xml:space="preserve">D-02.01.01.</t>
  </si>
  <si>
    <t xml:space="preserve">  41</t>
  </si>
  <si>
    <t xml:space="preserve">KNNR 1/202/7 (2)</t>
  </si>
  <si>
    <t xml:space="preserve">Wykonanie wykopów z transportem w miejsce wybrane przez wykonawcę spełniające wymagania przepisów o gospodarce odpadami</t>
  </si>
  <si>
    <t xml:space="preserve">1.5.2</t>
  </si>
  <si>
    <t xml:space="preserve">D-02.03.01.</t>
  </si>
  <si>
    <t xml:space="preserve">  42</t>
  </si>
  <si>
    <t xml:space="preserve">KNNR 1/402/1 (1); KNNR 1/206/4 (3); Kalkulacja indywidualna</t>
  </si>
  <si>
    <t xml:space="preserve">Formowanie i zagęszczanie nasypów z gruntu dostarczonego środkami transportu, grunt kategorii I-II z kosztami pozyskania gruntu bezwględnie nadającego się na nasyp</t>
  </si>
  <si>
    <t xml:space="preserve">D-03.00.00.</t>
  </si>
  <si>
    <t xml:space="preserve">2.1</t>
  </si>
  <si>
    <t xml:space="preserve">D-03.02.01.</t>
  </si>
  <si>
    <t xml:space="preserve">  43</t>
  </si>
  <si>
    <t xml:space="preserve">KNNR 1/111/2</t>
  </si>
  <si>
    <t xml:space="preserve">Roboty pomiarowe przy budowie sieci kanalizacyjnej</t>
  </si>
  <si>
    <t xml:space="preserve">  44</t>
  </si>
  <si>
    <t xml:space="preserve">Mechaniczne wykonanie wykopów z załadunkiem i transportem urobku , w miejsce składowania na hałdę, grunt kat III-IV - przyjęto 80% ogólnych robót ziemnych</t>
  </si>
  <si>
    <t xml:space="preserve">  45</t>
  </si>
  <si>
    <t xml:space="preserve">  46</t>
  </si>
  <si>
    <t xml:space="preserve">  47</t>
  </si>
  <si>
    <t xml:space="preserve">KNR 920/102/3</t>
  </si>
  <si>
    <t xml:space="preserve">Opuszczenie rur na dno wykopu, ułożenie i montaż  przykanalików z rur PVC  Dn 200 mm, sprawdzenie i wyregulowanie niwelety,</t>
  </si>
  <si>
    <t xml:space="preserve">  48</t>
  </si>
  <si>
    <t xml:space="preserve">KNNR 4/1424/1</t>
  </si>
  <si>
    <t xml:space="preserve">Montaż studzienek ściekowych ulicznych z rusztem żeliwnym o średnicy 500 mm na fundamencie betonowym, z wykonaniem izolacji</t>
  </si>
  <si>
    <t xml:space="preserve">  49</t>
  </si>
  <si>
    <t xml:space="preserve">KNR 218/501/3</t>
  </si>
  <si>
    <t xml:space="preserve">Wykonanie podłoża pod studnie rewizyjne z kruszywa naturalnego</t>
  </si>
  <si>
    <t xml:space="preserve">  50</t>
  </si>
  <si>
    <t xml:space="preserve">  51</t>
  </si>
  <si>
    <t xml:space="preserve">KNR 231/602/1</t>
  </si>
  <si>
    <t xml:space="preserve">Wykonanie ubezpieczenia wylotów przykanalików do rowu</t>
  </si>
  <si>
    <t xml:space="preserve">  52</t>
  </si>
  <si>
    <t xml:space="preserve">Kalkulacja indywiualna</t>
  </si>
  <si>
    <t xml:space="preserve">D-04.00.00.</t>
  </si>
  <si>
    <t xml:space="preserve">3.1</t>
  </si>
  <si>
    <t xml:space="preserve">  53</t>
  </si>
  <si>
    <t xml:space="preserve">KNR 231/103/4</t>
  </si>
  <si>
    <t xml:space="preserve">Profilowanie i zagęszczanie podłoża pod warstwy konstrukcyjne nawierzchni, mechanicznie, grunt kategorii I-IV</t>
  </si>
  <si>
    <t xml:space="preserve">3.2</t>
  </si>
  <si>
    <t xml:space="preserve">D-04.03.01.</t>
  </si>
  <si>
    <t xml:space="preserve">  54</t>
  </si>
  <si>
    <t xml:space="preserve">AT 3/202/1</t>
  </si>
  <si>
    <t xml:space="preserve">Mechaniczne oczyszczenie i skropienie emulsją kationową szybkorozpadową warstw konstrukcyjnych nieulepszonych</t>
  </si>
  <si>
    <t xml:space="preserve">  55</t>
  </si>
  <si>
    <t xml:space="preserve">AT 3/202/2</t>
  </si>
  <si>
    <t xml:space="preserve">Mechaniczne oczyszczenie i skropienie warstw konstrukcyjnych ulepszonych emulsją kationową szykorozpadową</t>
  </si>
  <si>
    <t xml:space="preserve">3.3</t>
  </si>
  <si>
    <t xml:space="preserve">D-04.05.01.</t>
  </si>
  <si>
    <t xml:space="preserve">Ulepszone podłoże i podbudowy z mieszanek związanych spoiwem hydraulicznym</t>
  </si>
  <si>
    <t xml:space="preserve">  56</t>
  </si>
  <si>
    <t xml:space="preserve">Wykonanie warstwy ulepszonego podłoża z gruntu stabilizowanego cementem, gruntocement przygotowywany w wytwórni o wytrzymałości Rm  C0,4/0,5  grubość warstwy po zagęszczeniu 25 cm</t>
  </si>
  <si>
    <t xml:space="preserve">  57</t>
  </si>
  <si>
    <t xml:space="preserve">Wykonanie warstwy mrozoochronnej z gruntu stabilizowanego cementem, gruntocement przygotowywany w wytwórni o wytrzymałości Rm  C1,5/2,0 E2≥160MPa, grubość warstwy po zagęszczeniu 22 cm</t>
  </si>
  <si>
    <t xml:space="preserve">3.4</t>
  </si>
  <si>
    <t xml:space="preserve">D-04.04.02.</t>
  </si>
  <si>
    <t xml:space="preserve">  58</t>
  </si>
  <si>
    <t xml:space="preserve">KNR 231/114/7; KNR 231/114/8</t>
  </si>
  <si>
    <t xml:space="preserve">Wykonanie podbudowy z mieszanki kruszyw niezwiązanych 0-31,6 mm C90/3 E2≥160 MPa stabilizowanego mechanicznie, grubości 20 cm</t>
  </si>
  <si>
    <t xml:space="preserve">3.5</t>
  </si>
  <si>
    <t xml:space="preserve">D-04.07.01</t>
  </si>
  <si>
    <t xml:space="preserve">  59</t>
  </si>
  <si>
    <t xml:space="preserve">KNR 231/110/1; KNR 231/110/2</t>
  </si>
  <si>
    <t xml:space="preserve">Wykonanie podbudowy z betonu asfaltowego AC16P, 35/50 stabilizowanego mechanicznie grubości 7·cm</t>
  </si>
  <si>
    <t xml:space="preserve">3.6</t>
  </si>
  <si>
    <t xml:space="preserve">D-05.00.00.</t>
  </si>
  <si>
    <t xml:space="preserve">3.6.1</t>
  </si>
  <si>
    <t xml:space="preserve">D-05.03.05a.</t>
  </si>
  <si>
    <t xml:space="preserve">  60</t>
  </si>
  <si>
    <t xml:space="preserve">KNR 231/310/1; KNR 231/310/2</t>
  </si>
  <si>
    <t xml:space="preserve">Wykonanie warstwy wiążącej z betonu asfaltowego AC 16W PMB25/55-60, stabilizowanej mechanicznie, grubości 5·cm</t>
  </si>
  <si>
    <t xml:space="preserve">3.6.2</t>
  </si>
  <si>
    <t xml:space="preserve">D-05.03.05b.</t>
  </si>
  <si>
    <t xml:space="preserve">  61</t>
  </si>
  <si>
    <t xml:space="preserve">KNR 231/310/5; KNR 231/310/6</t>
  </si>
  <si>
    <t xml:space="preserve">Wykonanie warstwy ścieralnej z betonu asfaltowego AC 11S PMB45/80-65, stabilizowanej mechanicznie, grubości 4·cm</t>
  </si>
  <si>
    <t xml:space="preserve">D-06.00.00.</t>
  </si>
  <si>
    <t xml:space="preserve">4.1</t>
  </si>
  <si>
    <t xml:space="preserve">D-06.01.01.</t>
  </si>
  <si>
    <t xml:space="preserve">  62</t>
  </si>
  <si>
    <t xml:space="preserve">Wykonanie umocnienia skarp narzutem kamiennym frakcji 10-20 cm</t>
  </si>
  <si>
    <t xml:space="preserve">4.2</t>
  </si>
  <si>
    <t xml:space="preserve">D-06.01.03</t>
  </si>
  <si>
    <t xml:space="preserve">  63</t>
  </si>
  <si>
    <t xml:space="preserve">KNR 201/517/2</t>
  </si>
  <si>
    <t xml:space="preserve">Umocnienie rowów elementami prefabrykowanymi betonowymi 70/44x59x50 na ławie z kruszywa naturalnego</t>
  </si>
  <si>
    <t xml:space="preserve">4.3</t>
  </si>
  <si>
    <t xml:space="preserve">D-07.00.00.</t>
  </si>
  <si>
    <t xml:space="preserve">4.3.1</t>
  </si>
  <si>
    <t xml:space="preserve">D-07.01.01.</t>
  </si>
  <si>
    <t xml:space="preserve">  64</t>
  </si>
  <si>
    <t xml:space="preserve">KNR 231/706/3</t>
  </si>
  <si>
    <t xml:space="preserve">Oznakowanie poziome jezdni cienkowarstwowe, linie segregacyjne i krawędziowe przerywane</t>
  </si>
  <si>
    <t xml:space="preserve">  65</t>
  </si>
  <si>
    <t xml:space="preserve">KNR 231/706/2</t>
  </si>
  <si>
    <t xml:space="preserve">Oznakowanie poziome jezdni cienkowarstwowe, linie segregacyjne i krawędziowe ciągłe</t>
  </si>
  <si>
    <t xml:space="preserve">4.3.2</t>
  </si>
  <si>
    <t xml:space="preserve">D-07.02.01.</t>
  </si>
  <si>
    <t xml:space="preserve">  66</t>
  </si>
  <si>
    <t xml:space="preserve"># KNR 223/308/1 przez analogię</t>
  </si>
  <si>
    <t xml:space="preserve">Wykonanie fundamentów betonowych z betonu żwirowego  dla zamontowania słupków do oznakowania pionowego - przyjęto 0,0375 m3/szt betonu do wykonanie fundamentu_x005F_x005F_x000A_R = 0,955   M = 1,000   S = 1,000</t>
  </si>
  <si>
    <t xml:space="preserve">  67</t>
  </si>
  <si>
    <t xml:space="preserve">KNR 231/702/1</t>
  </si>
  <si>
    <t xml:space="preserve">Montaż słupków do przymocowania tablic znaków drogowych</t>
  </si>
  <si>
    <t xml:space="preserve">  68</t>
  </si>
  <si>
    <t xml:space="preserve">KNR 231/703/2</t>
  </si>
  <si>
    <t xml:space="preserve">Montaż tablic znaków drogowych typu A - znaki średnie folia II generacji</t>
  </si>
  <si>
    <t xml:space="preserve">  69</t>
  </si>
  <si>
    <t xml:space="preserve">KNR 231/703/1</t>
  </si>
  <si>
    <t xml:space="preserve">Montaż tablic znaków drogowych typu T - znaki średnie folia II generacji</t>
  </si>
  <si>
    <t xml:space="preserve">4.3.3</t>
  </si>
  <si>
    <t xml:space="preserve">D-07.02.03.</t>
  </si>
  <si>
    <t xml:space="preserve">  70</t>
  </si>
  <si>
    <t xml:space="preserve">KNR 231/703/3</t>
  </si>
  <si>
    <t xml:space="preserve">Demontaż istniejących tablic znaków drogowych</t>
  </si>
  <si>
    <t xml:space="preserve">  71</t>
  </si>
  <si>
    <t xml:space="preserve">Demontaż istniejących słupków z rur stalowych do montażu tablic znaków drogowych</t>
  </si>
  <si>
    <t xml:space="preserve">  72</t>
  </si>
  <si>
    <t xml:space="preserve">KNR 231/702/2</t>
  </si>
  <si>
    <t xml:space="preserve">Montaż słupków do przymocowania tablic znaków drogowych pochodzących z demontażu</t>
  </si>
  <si>
    <t xml:space="preserve">  73</t>
  </si>
  <si>
    <t xml:space="preserve">Przymocowanie tablic znaków drogowych pochodzących z demontażu do słupków</t>
  </si>
  <si>
    <t xml:space="preserve">4.3.4</t>
  </si>
  <si>
    <t xml:space="preserve">D-07.05.01</t>
  </si>
  <si>
    <t xml:space="preserve">  74</t>
  </si>
  <si>
    <t xml:space="preserve">KNR 231/704/1</t>
  </si>
  <si>
    <t xml:space="preserve">Montaż bariery stalowej ochronnej SP-04, montaż zakończenia barier stalowych ochronnych</t>
  </si>
  <si>
    <t xml:space="preserve">D-08.00.00</t>
  </si>
  <si>
    <t xml:space="preserve">5.1</t>
  </si>
  <si>
    <t xml:space="preserve">D-08.01.01.</t>
  </si>
  <si>
    <t xml:space="preserve">  75</t>
  </si>
  <si>
    <t xml:space="preserve">KNR 231/402/4</t>
  </si>
  <si>
    <t xml:space="preserve">Wykonanie ławy betonowej z oporem z betonu klasy C12/15</t>
  </si>
  <si>
    <t xml:space="preserve">  76</t>
  </si>
  <si>
    <t xml:space="preserve">KNR 231/403/3</t>
  </si>
  <si>
    <t xml:space="preserve">Ustawienie krawężników betonowych wibroprasowanych 15x30 cm wystających na podsypce cementowo-piaskowej 1:4</t>
  </si>
  <si>
    <t xml:space="preserve">5.2</t>
  </si>
  <si>
    <t xml:space="preserve">D-08.03.01.</t>
  </si>
  <si>
    <t xml:space="preserve">  77</t>
  </si>
  <si>
    <t xml:space="preserve">KNR 231/407/5</t>
  </si>
  <si>
    <t xml:space="preserve">Ustawienie obrzeży betonowych wibroprasowanych 8x30 cm na podsypce cementowo-piaskowej 1:4 grubości 5 cm</t>
  </si>
  <si>
    <t xml:space="preserve">5.3</t>
  </si>
  <si>
    <t xml:space="preserve">D-08.02.02a.</t>
  </si>
  <si>
    <t xml:space="preserve">  78</t>
  </si>
  <si>
    <t xml:space="preserve">Profilowanie i zagęszczanie podłoża pod warstwy konstrukcyjne nawierzchni chodników grunt kategorii I-IV  zjazdy i dojścia piesze</t>
  </si>
  <si>
    <t xml:space="preserve">  79</t>
  </si>
  <si>
    <t xml:space="preserve">Wykonanie podbudowy zasadniczej z mieszanki kruszyw niezwiązanych 0/31,5 C90/3, stabilizowanej mechaniacznie grubości 20·cm</t>
  </si>
  <si>
    <t xml:space="preserve">  80</t>
  </si>
  <si>
    <t xml:space="preserve">KNR 231/511/2 (1)</t>
  </si>
  <si>
    <t xml:space="preserve">Ułożenie nawierzchni chodników z kostki brukowej betonowej wibroprasowanej grubość 6·cm, na podsypce cementowo-piaskowej 1:4 grubości 3 cm</t>
  </si>
  <si>
    <t xml:space="preserve">5.4</t>
  </si>
  <si>
    <t xml:space="preserve">D-08.05.01.</t>
  </si>
  <si>
    <t xml:space="preserve">  81</t>
  </si>
  <si>
    <t xml:space="preserve">KNR 231/402/2</t>
  </si>
  <si>
    <t xml:space="preserve">Wykonanie ławy z kruszywa naturalnego pod ściek</t>
  </si>
  <si>
    <t xml:space="preserve">  82</t>
  </si>
  <si>
    <t xml:space="preserve">KNR 231/606/2</t>
  </si>
  <si>
    <t xml:space="preserve">Ułożenie ścieków z prefabrykowanych elementów betonowych trójkątnych na podsypce cementowo-piaskowej, spoiny wypełnione zaprawą cementową</t>
  </si>
  <si>
    <t xml:space="preserve">D-10.00.00.</t>
  </si>
  <si>
    <t xml:space="preserve">INNE ROBOTY</t>
  </si>
  <si>
    <t xml:space="preserve">6.1</t>
  </si>
  <si>
    <t xml:space="preserve">D-10.07.01a.</t>
  </si>
  <si>
    <t xml:space="preserve">  83</t>
  </si>
  <si>
    <t xml:space="preserve">KNR 231/102/1; KNR 231/102/2</t>
  </si>
  <si>
    <t xml:space="preserve">Wykonanie koryta na zjazdach przewidzianych do odtworzenia i regulacji wysokościowej istniejących zjazdów poza obrysem wjazdu przez chodnik, grunt kategorii II-IV, głębokość 30·cm z wydobyciem i złożeniem urobku pochodzącego z korytowania w strefie robót</t>
  </si>
  <si>
    <t xml:space="preserve">  84</t>
  </si>
  <si>
    <t xml:space="preserve">KNR 404/1103/4; KNR 404/1103/5</t>
  </si>
  <si>
    <t xml:space="preserve">Załadowanie urobku na środki transportowe z transportem w miejsce wybrane przez wykonawcę spełniające wymagania przepisów o gospodarce odpadami na odległość do 10 km</t>
  </si>
  <si>
    <t xml:space="preserve">  85</t>
  </si>
  <si>
    <t xml:space="preserve">Wykonanie podbudowy zasadniczej z mieszanki kruszyw niezwiązanych 0/31,5 C90/3, stabilizowanej mechanicznie grubości 20·cm, poza obrysem wjazdu przez chodnik</t>
  </si>
  <si>
    <t xml:space="preserve">  86</t>
  </si>
  <si>
    <t xml:space="preserve"># KNR 231/9920/4 analogia</t>
  </si>
  <si>
    <t xml:space="preserve">Ułożenie nawierzchni z brukowej kostki betonowej wibroprasowanej grubości 10 cm na podsypce cementowo-piaskowej 1:3 grubości 3 cm, poza obrysem wjazdu przez chodnik</t>
  </si>
  <si>
    <t xml:space="preserve">6.2</t>
  </si>
  <si>
    <t xml:space="preserve">D-10.07.01b.</t>
  </si>
  <si>
    <t xml:space="preserve">  87</t>
  </si>
  <si>
    <t xml:space="preserve">KNR 231/204/5; KNR 231/204/6</t>
  </si>
  <si>
    <t xml:space="preserve">Wykonanie (odbudowa) nawierzchni zjazdów z kruszywa łamanego, stabilizowanego mechanicznie grubości 20·cm</t>
  </si>
  <si>
    <t xml:space="preserve">6.3</t>
  </si>
  <si>
    <t xml:space="preserve">D-10.07.02a.</t>
  </si>
  <si>
    <t xml:space="preserve">Zjazdy do gospodarstw remont cząstkowy z płyt betonowych</t>
  </si>
  <si>
    <t xml:space="preserve">  88</t>
  </si>
  <si>
    <t xml:space="preserve">KNR 231/811/1 analogia</t>
  </si>
  <si>
    <t xml:space="preserve">Rozebranie istniejącej nawierzchni z płyt betonowych, złożenie gruzu w strefie robót, przyjęto 80% ogólnej powierzchni</t>
  </si>
  <si>
    <t xml:space="preserve">  89</t>
  </si>
  <si>
    <t xml:space="preserve"># BCD IV kw 2018</t>
  </si>
  <si>
    <t xml:space="preserve">Załadowanie gruzu pochodzącego z rozbiórki na środki transportowe z transportem w miejsce wybrane przez wykonawcę spełniające wymagania przepisów o gospodarce odpadami  na odległość do 10·km</t>
  </si>
  <si>
    <t xml:space="preserve">  90</t>
  </si>
  <si>
    <t xml:space="preserve">Ręczne wykonanie koryta z odspojeniem gruntu i odrzuceniem na pobocze, wyprofilowanie koryta i mechaniczne zagęszczenie podłoża, grunt kategorii II-IV, głębokość 20·cm</t>
  </si>
  <si>
    <t xml:space="preserve">  91</t>
  </si>
  <si>
    <t xml:space="preserve">Wykonanie podbudowy zasadniczej z mieszanki kruszyw niezwiązanych 0/31,5 C90/3, stabilizowanej mechaniacznie grubości 20·cm, poza obrysem wjazdu przez chodnik</t>
  </si>
  <si>
    <t xml:space="preserve">  92</t>
  </si>
  <si>
    <t xml:space="preserve">KNR 231/105/1</t>
  </si>
  <si>
    <t xml:space="preserve">Wykonanie podsypki z kruszywa naturalnego piasku grubości 3 cm</t>
  </si>
  <si>
    <t xml:space="preserve">  93</t>
  </si>
  <si>
    <t xml:space="preserve">KNR 211/411/1</t>
  </si>
  <si>
    <t xml:space="preserve">Ułożenie nawierzchni z płyt drogowych betonowych</t>
  </si>
  <si>
    <t xml:space="preserve">  94</t>
  </si>
  <si>
    <t xml:space="preserve">KNRW 201/609/7 (1)</t>
  </si>
  <si>
    <t xml:space="preserve">Wypełnienie otworów płyt ażurowych kruszywem naturalnym żwirem, przyjeto 50% całej powierzchni</t>
  </si>
  <si>
    <t xml:space="preserve">6.4</t>
  </si>
  <si>
    <t xml:space="preserve">D-10.07.02b.</t>
  </si>
  <si>
    <t xml:space="preserve">  95</t>
  </si>
  <si>
    <t xml:space="preserve">KNR 231/1106/1 (2)</t>
  </si>
  <si>
    <t xml:space="preserve">Oczyszczenie uszkodzonych miejsc z usunięciem  rumoszu  na pryzmę, skropienie emulsją kationowa szybkorozpadową warstwy bitumicznej zjazdów przeznaczonych do regulacji wysokościowe w ilości 0,3-05 kg/m2, rozścielenie  mieszanki  mineralno-bitumicznej  w jednej lub dwóch warstwach w zależności od grubości ułożenia warstwy przeznaczonej  do regulacji wysokości do nowej niwelety zjazdu, zagęszczenie poszczególnych warstw ułożonej mieszanki, przyjeto średnią grubość 3 cm (przyjęto ciężar objętościowy mieszanki 2,45t/m3)</t>
  </si>
  <si>
    <t xml:space="preserve">6.5</t>
  </si>
  <si>
    <t xml:space="preserve">  96</t>
  </si>
  <si>
    <t xml:space="preserve">rozebranie istniejącego ogrodzenia przeznaczonego do odtworzenia wg nowej lokalizacji z paneli metalowych z bramą przesuwną, złożenie elementów w strefie robót robót</t>
  </si>
  <si>
    <t xml:space="preserve">  97</t>
  </si>
  <si>
    <t xml:space="preserve">KNR 201/302/2</t>
  </si>
  <si>
    <t xml:space="preserve">ręcznie wykonanie wykopów pod stopy fundamentowe słupków ogrodzeniowych z załadowaniem urobku na środki transportowe i wywiezienie  z terenu budowy w miejsce wybrane przez wykonawcę spełniające wymagania przepisów o gospodarce odpadam</t>
  </si>
  <si>
    <t xml:space="preserve">  98</t>
  </si>
  <si>
    <t xml:space="preserve">KNRW 202/203/1 (1)</t>
  </si>
  <si>
    <t xml:space="preserve">betonowanie stóp z betonu cementowego wraz z obetonowanie słupków ogrodzeniowych pochodzących z demontażu</t>
  </si>
  <si>
    <t xml:space="preserve">  99</t>
  </si>
  <si>
    <t xml:space="preserve">montaż paneli ogrodzeniowych metalowych pochodzących z demontażu do słupków metalowych</t>
  </si>
  <si>
    <t xml:space="preserve">  100</t>
  </si>
  <si>
    <t xml:space="preserve">zawieszenie bramy metalowej rozsuwanej pochodzącej z demontażu, montaż napędu do bramy</t>
  </si>
  <si>
    <t xml:space="preserve">  101</t>
  </si>
  <si>
    <t xml:space="preserve"># KNR 231/810/1 analogia</t>
  </si>
  <si>
    <t xml:space="preserve">rozebranie istniejącej nawierzchnio z brukowej kostki betonowej, złożenie kostki w strefie robót do ponownego wbudowania</t>
  </si>
  <si>
    <t xml:space="preserve">  102</t>
  </si>
  <si>
    <t xml:space="preserve">KNR 201/702/2 (2)</t>
  </si>
  <si>
    <t xml:space="preserve">mechaniczne kopanie rowów kablowych dla zasilania napedu bramy, złożenie urobku w strefie robót</t>
  </si>
  <si>
    <t xml:space="preserve">  103</t>
  </si>
  <si>
    <t xml:space="preserve">KNR 510/301/1</t>
  </si>
  <si>
    <t xml:space="preserve">nasypanie warstwy piasku na dnie rowu kablowego grubości 10 cm_x005F_x005F_x000A_R = 0,955   M = 1,000   S = 1,000</t>
  </si>
  <si>
    <t xml:space="preserve">  104</t>
  </si>
  <si>
    <t xml:space="preserve">KNNR 5/113/2</t>
  </si>
  <si>
    <t xml:space="preserve">budowa przepustu kablowego z rur ochronnych</t>
  </si>
  <si>
    <t xml:space="preserve">  105</t>
  </si>
  <si>
    <t xml:space="preserve">KNR 225/613/9</t>
  </si>
  <si>
    <t xml:space="preserve">wyciąganie kabla zasilającego napęd bram z rur ochronnych, kabel przeznaczony do ponownego wbudowania</t>
  </si>
  <si>
    <t xml:space="preserve">  106</t>
  </si>
  <si>
    <t xml:space="preserve">KNR 225/613/1</t>
  </si>
  <si>
    <t xml:space="preserve">wciąganie kabla zasilającego napęd bramy pochodzący z demontażu do rur ochronnych,</t>
  </si>
  <si>
    <t xml:space="preserve">  107</t>
  </si>
  <si>
    <t xml:space="preserve">obsypanie warstwą piasku kabli energetycznych grubości 10 cm_x005F_x005F_x000A_R = 0,955   M = 1,000   S = 1,000</t>
  </si>
  <si>
    <t xml:space="preserve">  108</t>
  </si>
  <si>
    <t xml:space="preserve">KNR 201/704/2 (1)</t>
  </si>
  <si>
    <t xml:space="preserve">Zasypanie rowów kablowych gruntem podchodzącym z wykopu</t>
  </si>
  <si>
    <t xml:space="preserve">  109</t>
  </si>
  <si>
    <t xml:space="preserve">KNNR 5/720/9</t>
  </si>
  <si>
    <t xml:space="preserve">Odtworzenie nawierzchni po robotach kablowych z brukowej kostki betonowej pochodzącej z rozbiórki</t>
  </si>
  <si>
    <t xml:space="preserve">  110</t>
  </si>
  <si>
    <t xml:space="preserve">montaż instalacji uruchamiającej napęd bramy</t>
  </si>
  <si>
    <t xml:space="preserve">6.6</t>
  </si>
  <si>
    <t xml:space="preserve">  111</t>
  </si>
  <si>
    <t xml:space="preserve">Rozebranie istniejącego ogrodzenia przeznaczonego do odtworzenia wg nowej lokalizacji z paneli metalowych z bramą przesuwną i furtką, złożenie elementów w strefie robót robót</t>
  </si>
  <si>
    <t xml:space="preserve">  112</t>
  </si>
  <si>
    <t xml:space="preserve">KNR 404/302/1</t>
  </si>
  <si>
    <t xml:space="preserve">rozebranie istniejących cokołów betonowych ogrodzenia z złożeniem gruzu w trefie robót</t>
  </si>
  <si>
    <t xml:space="preserve">  113</t>
  </si>
  <si>
    <t xml:space="preserve">załadowanie gruzu na środki transportowe i wywiezienie z terenu rozbiórki w miejsce wybrane przez wykonawcę spełniające wymagania przepisów o gospodarce odpadami, na odległość do 5·km</t>
  </si>
  <si>
    <t xml:space="preserve">  114</t>
  </si>
  <si>
    <t xml:space="preserve">ręcznie kopanie rowów pod cokoły betonowe  z załadowaniem urobku na środki transportowe i wywiezienie  z terenu budowy w miejsce wybrane przez wykonawcę spełniające wymagania przepisów o gospodarce odpadam</t>
  </si>
  <si>
    <t xml:space="preserve">  115</t>
  </si>
  <si>
    <t xml:space="preserve">KNRW 202/1801/2</t>
  </si>
  <si>
    <t xml:space="preserve">wykonanie fundamentu i cokołu z betonu cementowego pog konstrukcje ogrodzenia z osadzeiem dybli do montażu słupków ogrodzeniowych</t>
  </si>
  <si>
    <t xml:space="preserve">  116</t>
  </si>
  <si>
    <t xml:space="preserve"># KNRW 202/1802/2 analogia</t>
  </si>
  <si>
    <t xml:space="preserve">montaż ogrodzenia z paneli metalowych pochodzących z demontażu na słupka metalowych osadzonych w gniazdach cokołu</t>
  </si>
  <si>
    <t xml:space="preserve">  117</t>
  </si>
  <si>
    <t xml:space="preserve">zawieszenie bramy metalowej rozsuwanej pochodzącej z demontażu (9 m) na słupkach metalowych przybramowych pochodzących z demontażu z osadzeniem w gniazdach cokołu, montaż napędu do bramy</t>
  </si>
  <si>
    <t xml:space="preserve">  118</t>
  </si>
  <si>
    <t xml:space="preserve">zawieszenie bramy metalowej zwykłej pochodzącej z demontażu (7 m) na słupkach metalowych przybramowych pochodzących z demontażu z osadzeniem słupków w gniazdach cokołu, montaż napędu do bramy</t>
  </si>
  <si>
    <t xml:space="preserve">  119</t>
  </si>
  <si>
    <t xml:space="preserve">mechaniczne kopanie rowów kablowych dla zasilania napędu bramy, złożenie urobku w strefie robót</t>
  </si>
  <si>
    <t xml:space="preserve">  120</t>
  </si>
  <si>
    <t xml:space="preserve">  121</t>
  </si>
  <si>
    <t xml:space="preserve">  122</t>
  </si>
  <si>
    <t xml:space="preserve">  123</t>
  </si>
  <si>
    <t xml:space="preserve">  124</t>
  </si>
  <si>
    <t xml:space="preserve">  125</t>
  </si>
  <si>
    <t xml:space="preserve">zasypanie rowów kablowych gruntem pochodzącym z wykopu</t>
  </si>
  <si>
    <t xml:space="preserve">  126</t>
  </si>
  <si>
    <t xml:space="preserve">6.7</t>
  </si>
  <si>
    <t xml:space="preserve">  127</t>
  </si>
  <si>
    <t xml:space="preserve">rozebranie istniejącego ogrodzenia przeznaczonego do odtworzenia wg nowej lokalizacji z paneli metalowych z bramą</t>
  </si>
  <si>
    <t xml:space="preserve">  128</t>
  </si>
  <si>
    <t xml:space="preserve">  129</t>
  </si>
  <si>
    <t xml:space="preserve">  130</t>
  </si>
  <si>
    <t xml:space="preserve">  131</t>
  </si>
  <si>
    <t xml:space="preserve">wykonanie fundamentu i cokołu z betonu cementowego pog konstrukcje ogrodzenia z osadzeniem dybli do montażu słupków ogrodzeniowych</t>
  </si>
  <si>
    <t xml:space="preserve">  132</t>
  </si>
  <si>
    <t xml:space="preserve">  133</t>
  </si>
  <si>
    <t xml:space="preserve">zawieszenie bramy metalowej zwykłej pochodzącej z demontażu (4 m) na słupkach metalowych przybramowych pochodzących z demontażu z osadzeniem słupków w gniazdach cokołu, montaż napędu do bramy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</si>
</sst>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#,###,##0.00####"/>
  </numFmts>
  <fonts count="1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Calibri"/>
      <family val="2"/>
      <charset val="1"/>
    </font>
    <font>
      <b val="true"/>
      <sz val="10.5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9"/>
      <name val="Arial"/>
      <family val="2"/>
      <charset val="1"/>
    </font>
    <font>
      <sz val="8"/>
      <color rgb="FF000000"/>
      <name val="Arial"/>
      <family val="2"/>
      <charset val="1"/>
    </font>
    <font>
      <sz val="7"/>
      <color rgb="FF000000"/>
      <name val="Cambria"/>
      <family val="1"/>
      <charset val="1"/>
    </font>
    <font>
      <sz val="7"/>
      <color rgb="FF000000"/>
      <name val="Arial"/>
      <family val="2"/>
      <charset val="1"/>
    </font>
    <font>
      <b val="true"/>
      <sz val="8"/>
      <color rgb="FF000000"/>
      <name val="Cambria"/>
      <family val="1"/>
      <charset val="1"/>
    </font>
    <font>
      <sz val="7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0605D"/>
        <bgColor rgb="FFFF6600"/>
      </patternFill>
    </fill>
    <fill>
      <patternFill patternType="solid">
        <fgColor rgb="FFFFFFCC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F09CB8"/>
        <bgColor rgb="FFFFCC99"/>
      </patternFill>
    </fill>
    <fill>
      <patternFill patternType="solid">
        <fgColor rgb="FFA9A1A9"/>
        <bgColor rgb="FF969696"/>
      </patternFill>
    </fill>
    <fill>
      <patternFill patternType="solid">
        <fgColor rgb="FFA0A4F8"/>
        <bgColor rgb="FFA9A1A9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4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4" borderId="2" xfId="21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5" borderId="2" xfId="21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6" borderId="2" xfId="21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6" borderId="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7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7" borderId="2" xfId="21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7" borderId="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2" xfId="21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2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3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3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4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4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4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5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5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5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5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6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6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6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6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6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9" fillId="8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8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8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8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8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8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7" fillId="3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3" fillId="8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6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6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7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7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7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7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5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5" borderId="2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1" fillId="6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" xfId="20" builtinId="53" customBuiltin="true"/>
    <cellStyle name="Excel Built-in Explanatory Text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A0A4F8"/>
      <rgbColor rgb="FF993366"/>
      <rgbColor rgb="FFFFFFCC"/>
      <rgbColor rgb="FFCCFFFF"/>
      <rgbColor rgb="FF660066"/>
      <rgbColor rgb="FFD0605D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09CB8"/>
      <rgbColor rgb="FFA9A1A9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3" outlineLevelCol="1"/>
  <cols>
    <col collapsed="false" customWidth="true" hidden="false" outlineLevel="0" max="2" min="1" style="0" width="10.99"/>
    <col collapsed="false" customWidth="true" hidden="false" outlineLevel="0" max="3" min="3" style="0" width="16"/>
    <col collapsed="false" customWidth="true" hidden="false" outlineLevel="0" max="4" min="4" style="0" width="42"/>
    <col collapsed="false" customWidth="true" hidden="false" outlineLevel="0" max="5" min="5" style="0" width="14.01"/>
    <col collapsed="false" customWidth="true" hidden="false" outlineLevel="1" max="8" min="6" style="0" width="14.01"/>
    <col collapsed="false" customWidth="true" hidden="false" outlineLevel="0" max="9" min="9" style="0" width="14.01"/>
    <col collapsed="false" customWidth="true" hidden="false" outlineLevel="1" max="12" min="10" style="0" width="14.01"/>
    <col collapsed="false" customWidth="true" hidden="false" outlineLevel="0" max="1025" min="13" style="0" width="8.52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true" outlineLevel="0" collapsed="false">
      <c r="A2" s="2" t="s">
        <v>1</v>
      </c>
      <c r="B2" s="2"/>
      <c r="C2" s="2" t="s">
        <v>2</v>
      </c>
      <c r="D2" s="2"/>
      <c r="E2" s="2"/>
      <c r="F2" s="2"/>
      <c r="G2" s="2"/>
      <c r="H2" s="2"/>
      <c r="I2" s="2"/>
      <c r="J2" s="2"/>
      <c r="K2" s="2"/>
      <c r="L2" s="2"/>
    </row>
    <row r="3" customFormat="false" ht="15" hidden="false" customHeight="true" outlineLevel="0" collapsed="false">
      <c r="A3" s="2" t="s">
        <v>3</v>
      </c>
      <c r="B3" s="2"/>
      <c r="C3" s="2" t="s">
        <v>4</v>
      </c>
      <c r="D3" s="2"/>
      <c r="E3" s="2"/>
      <c r="F3" s="2"/>
      <c r="G3" s="2"/>
      <c r="H3" s="2"/>
      <c r="I3" s="2"/>
      <c r="J3" s="2"/>
      <c r="K3" s="2"/>
      <c r="L3" s="2"/>
    </row>
    <row r="5" customFormat="false" ht="15" hidden="false" customHeight="false" outlineLevel="0" collapsed="false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</row>
    <row r="6" customFormat="false" ht="15" hidden="false" customHeight="false" outlineLevel="0" collapsed="false">
      <c r="A6" s="3" t="s">
        <v>16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22</v>
      </c>
      <c r="H6" s="3" t="s">
        <v>23</v>
      </c>
      <c r="I6" s="3" t="s">
        <v>24</v>
      </c>
      <c r="J6" s="3" t="s">
        <v>25</v>
      </c>
      <c r="K6" s="3" t="s">
        <v>26</v>
      </c>
      <c r="L6" s="3" t="s">
        <v>27</v>
      </c>
    </row>
    <row r="7" customFormat="false" ht="15" hidden="false" customHeight="false" outlineLevel="0" collapsed="false">
      <c r="A7" s="4" t="s">
        <v>16</v>
      </c>
      <c r="B7" s="4" t="s">
        <v>28</v>
      </c>
      <c r="C7" s="4" t="s">
        <v>29</v>
      </c>
      <c r="D7" s="4" t="s">
        <v>0</v>
      </c>
      <c r="E7" s="5" t="n">
        <f aca="false">'1 BUDOWA DROGI GMINNEJ PUBLICZN'!L7</f>
        <v>0</v>
      </c>
      <c r="F7" s="6"/>
      <c r="G7" s="6"/>
      <c r="H7" s="6"/>
      <c r="I7" s="5" t="n">
        <f aca="false">ROUND(E7/J7, 2)</f>
        <v>0</v>
      </c>
      <c r="J7" s="5" t="n">
        <f aca="false">E53</f>
        <v>1</v>
      </c>
      <c r="K7" s="5" t="str">
        <f aca="false">F53</f>
        <v> </v>
      </c>
      <c r="L7" s="6"/>
    </row>
    <row r="8" customFormat="false" ht="15" hidden="false" customHeight="false" outlineLevel="1" collapsed="false">
      <c r="A8" s="7" t="s">
        <v>17</v>
      </c>
      <c r="B8" s="7" t="s">
        <v>28</v>
      </c>
      <c r="C8" s="7" t="s">
        <v>30</v>
      </c>
      <c r="D8" s="7" t="s">
        <v>31</v>
      </c>
      <c r="E8" s="8" t="n">
        <f aca="false">'1 BUDOWA DROGI GMINNEJ PUBLICZN'!L8</f>
        <v>0</v>
      </c>
      <c r="F8" s="9"/>
      <c r="G8" s="9"/>
      <c r="H8" s="9"/>
      <c r="I8" s="9"/>
      <c r="J8" s="9"/>
      <c r="K8" s="9"/>
      <c r="L8" s="9"/>
    </row>
    <row r="9" customFormat="false" ht="15" hidden="false" customHeight="false" outlineLevel="2" collapsed="false">
      <c r="A9" s="10" t="s">
        <v>18</v>
      </c>
      <c r="B9" s="10" t="s">
        <v>28</v>
      </c>
      <c r="C9" s="10" t="s">
        <v>32</v>
      </c>
      <c r="D9" s="10" t="s">
        <v>33</v>
      </c>
      <c r="E9" s="11" t="n">
        <f aca="false">'1 BUDOWA DROGI GMINNEJ PUBLICZN'!L9</f>
        <v>0</v>
      </c>
      <c r="F9" s="12"/>
      <c r="G9" s="12"/>
      <c r="H9" s="12"/>
      <c r="I9" s="12"/>
      <c r="J9" s="12"/>
      <c r="K9" s="12"/>
      <c r="L9" s="12"/>
    </row>
    <row r="10" customFormat="false" ht="15" hidden="false" customHeight="false" outlineLevel="2" collapsed="false">
      <c r="A10" s="10" t="s">
        <v>19</v>
      </c>
      <c r="B10" s="10" t="s">
        <v>28</v>
      </c>
      <c r="C10" s="10" t="s">
        <v>34</v>
      </c>
      <c r="D10" s="10" t="s">
        <v>35</v>
      </c>
      <c r="E10" s="11" t="n">
        <f aca="false">'1 BUDOWA DROGI GMINNEJ PUBLICZN'!L11</f>
        <v>0</v>
      </c>
      <c r="F10" s="12"/>
      <c r="G10" s="12"/>
      <c r="H10" s="12"/>
      <c r="I10" s="12"/>
      <c r="J10" s="12"/>
      <c r="K10" s="12"/>
      <c r="L10" s="12"/>
    </row>
    <row r="11" customFormat="false" ht="15" hidden="false" customHeight="false" outlineLevel="2" collapsed="false">
      <c r="A11" s="10" t="s">
        <v>20</v>
      </c>
      <c r="B11" s="10" t="s">
        <v>28</v>
      </c>
      <c r="C11" s="10" t="s">
        <v>36</v>
      </c>
      <c r="D11" s="10" t="s">
        <v>37</v>
      </c>
      <c r="E11" s="11" t="n">
        <f aca="false">'1 BUDOWA DROGI GMINNEJ PUBLICZN'!L17</f>
        <v>0</v>
      </c>
      <c r="F11" s="12"/>
      <c r="G11" s="12"/>
      <c r="H11" s="12"/>
      <c r="I11" s="12"/>
      <c r="J11" s="12"/>
      <c r="K11" s="12"/>
      <c r="L11" s="12"/>
    </row>
    <row r="12" customFormat="false" ht="15" hidden="false" customHeight="false" outlineLevel="2" collapsed="false">
      <c r="A12" s="10" t="s">
        <v>21</v>
      </c>
      <c r="B12" s="10" t="s">
        <v>28</v>
      </c>
      <c r="C12" s="10" t="s">
        <v>38</v>
      </c>
      <c r="D12" s="10" t="s">
        <v>39</v>
      </c>
      <c r="E12" s="11" t="n">
        <f aca="false">'1 BUDOWA DROGI GMINNEJ PUBLICZN'!L40</f>
        <v>0</v>
      </c>
      <c r="F12" s="12"/>
      <c r="G12" s="12"/>
      <c r="H12" s="12"/>
      <c r="I12" s="12"/>
      <c r="J12" s="12"/>
      <c r="K12" s="12"/>
      <c r="L12" s="12"/>
    </row>
    <row r="13" customFormat="false" ht="15" hidden="false" customHeight="false" outlineLevel="2" collapsed="false">
      <c r="A13" s="10" t="s">
        <v>22</v>
      </c>
      <c r="B13" s="10" t="s">
        <v>28</v>
      </c>
      <c r="C13" s="10" t="s">
        <v>40</v>
      </c>
      <c r="D13" s="10" t="s">
        <v>41</v>
      </c>
      <c r="E13" s="11" t="n">
        <f aca="false">'1 BUDOWA DROGI GMINNEJ PUBLICZN'!L53</f>
        <v>0</v>
      </c>
      <c r="F13" s="12"/>
      <c r="G13" s="12"/>
      <c r="H13" s="12"/>
      <c r="I13" s="12"/>
      <c r="J13" s="12"/>
      <c r="K13" s="12"/>
      <c r="L13" s="12"/>
    </row>
    <row r="14" customFormat="false" ht="15" hidden="false" customHeight="false" outlineLevel="3" collapsed="false">
      <c r="A14" s="13" t="s">
        <v>23</v>
      </c>
      <c r="B14" s="13" t="s">
        <v>28</v>
      </c>
      <c r="C14" s="13" t="s">
        <v>42</v>
      </c>
      <c r="D14" s="13" t="s">
        <v>43</v>
      </c>
      <c r="E14" s="14" t="n">
        <f aca="false">'1 BUDOWA DROGI GMINNEJ PUBLICZN'!L54</f>
        <v>0</v>
      </c>
      <c r="F14" s="15"/>
      <c r="G14" s="15"/>
      <c r="H14" s="15"/>
      <c r="I14" s="15"/>
      <c r="J14" s="15"/>
      <c r="K14" s="15"/>
      <c r="L14" s="15"/>
    </row>
    <row r="15" customFormat="false" ht="15" hidden="false" customHeight="false" outlineLevel="3" collapsed="false">
      <c r="A15" s="13" t="s">
        <v>24</v>
      </c>
      <c r="B15" s="13" t="s">
        <v>28</v>
      </c>
      <c r="C15" s="13" t="s">
        <v>44</v>
      </c>
      <c r="D15" s="13" t="s">
        <v>45</v>
      </c>
      <c r="E15" s="14" t="n">
        <f aca="false">'1 BUDOWA DROGI GMINNEJ PUBLICZN'!L56</f>
        <v>0</v>
      </c>
      <c r="F15" s="15"/>
      <c r="G15" s="15"/>
      <c r="H15" s="15"/>
      <c r="I15" s="15"/>
      <c r="J15" s="15"/>
      <c r="K15" s="15"/>
      <c r="L15" s="15"/>
    </row>
    <row r="16" customFormat="false" ht="15" hidden="false" customHeight="false" outlineLevel="1" collapsed="false">
      <c r="A16" s="7" t="s">
        <v>25</v>
      </c>
      <c r="B16" s="7" t="s">
        <v>28</v>
      </c>
      <c r="C16" s="7" t="s">
        <v>46</v>
      </c>
      <c r="D16" s="7" t="s">
        <v>47</v>
      </c>
      <c r="E16" s="8" t="n">
        <f aca="false">'1 BUDOWA DROGI GMINNEJ PUBLICZN'!L58</f>
        <v>0</v>
      </c>
      <c r="F16" s="9"/>
      <c r="G16" s="9"/>
      <c r="H16" s="9"/>
      <c r="I16" s="9"/>
      <c r="J16" s="9"/>
      <c r="K16" s="9"/>
      <c r="L16" s="9"/>
    </row>
    <row r="17" customFormat="false" ht="15" hidden="false" customHeight="false" outlineLevel="2" collapsed="false">
      <c r="A17" s="10" t="s">
        <v>26</v>
      </c>
      <c r="B17" s="10" t="s">
        <v>28</v>
      </c>
      <c r="C17" s="10" t="s">
        <v>48</v>
      </c>
      <c r="D17" s="10" t="s">
        <v>49</v>
      </c>
      <c r="E17" s="11" t="n">
        <f aca="false">'1 BUDOWA DROGI GMINNEJ PUBLICZN'!L59</f>
        <v>0</v>
      </c>
      <c r="F17" s="12"/>
      <c r="G17" s="12"/>
      <c r="H17" s="12"/>
      <c r="I17" s="12"/>
      <c r="J17" s="12"/>
      <c r="K17" s="12"/>
      <c r="L17" s="12"/>
    </row>
    <row r="18" customFormat="false" ht="15" hidden="false" customHeight="false" outlineLevel="1" collapsed="false">
      <c r="A18" s="7" t="s">
        <v>27</v>
      </c>
      <c r="B18" s="7" t="s">
        <v>28</v>
      </c>
      <c r="C18" s="7" t="s">
        <v>50</v>
      </c>
      <c r="D18" s="7" t="s">
        <v>51</v>
      </c>
      <c r="E18" s="8" t="n">
        <f aca="false">'1 BUDOWA DROGI GMINNEJ PUBLICZN'!L70</f>
        <v>0</v>
      </c>
      <c r="F18" s="9"/>
      <c r="G18" s="9"/>
      <c r="H18" s="9"/>
      <c r="I18" s="9"/>
      <c r="J18" s="9"/>
      <c r="K18" s="9"/>
      <c r="L18" s="9"/>
    </row>
    <row r="19" customFormat="false" ht="15" hidden="false" customHeight="false" outlineLevel="2" collapsed="false">
      <c r="A19" s="10" t="s">
        <v>52</v>
      </c>
      <c r="B19" s="10" t="s">
        <v>28</v>
      </c>
      <c r="C19" s="10" t="s">
        <v>53</v>
      </c>
      <c r="D19" s="10" t="s">
        <v>54</v>
      </c>
      <c r="E19" s="11" t="n">
        <f aca="false">'1 BUDOWA DROGI GMINNEJ PUBLICZN'!L71</f>
        <v>0</v>
      </c>
      <c r="F19" s="12"/>
      <c r="G19" s="12"/>
      <c r="H19" s="12"/>
      <c r="I19" s="12"/>
      <c r="J19" s="12"/>
      <c r="K19" s="12"/>
      <c r="L19" s="12"/>
    </row>
    <row r="20" customFormat="false" ht="15" hidden="false" customHeight="false" outlineLevel="2" collapsed="false">
      <c r="A20" s="10" t="s">
        <v>55</v>
      </c>
      <c r="B20" s="10" t="s">
        <v>28</v>
      </c>
      <c r="C20" s="10" t="s">
        <v>56</v>
      </c>
      <c r="D20" s="10" t="s">
        <v>57</v>
      </c>
      <c r="E20" s="11" t="n">
        <f aca="false">'1 BUDOWA DROGI GMINNEJ PUBLICZN'!L73</f>
        <v>0</v>
      </c>
      <c r="F20" s="12"/>
      <c r="G20" s="12"/>
      <c r="H20" s="12"/>
      <c r="I20" s="12"/>
      <c r="J20" s="12"/>
      <c r="K20" s="12"/>
      <c r="L20" s="12"/>
    </row>
    <row r="21" customFormat="false" ht="15" hidden="false" customHeight="false" outlineLevel="2" collapsed="false">
      <c r="A21" s="10" t="s">
        <v>58</v>
      </c>
      <c r="B21" s="10" t="s">
        <v>28</v>
      </c>
      <c r="C21" s="10" t="s">
        <v>59</v>
      </c>
      <c r="D21" s="10" t="s">
        <v>60</v>
      </c>
      <c r="E21" s="11" t="n">
        <f aca="false">'1 BUDOWA DROGI GMINNEJ PUBLICZN'!L76</f>
        <v>0</v>
      </c>
      <c r="F21" s="12"/>
      <c r="G21" s="12"/>
      <c r="H21" s="12"/>
      <c r="I21" s="12"/>
      <c r="J21" s="12"/>
      <c r="K21" s="12"/>
      <c r="L21" s="12"/>
    </row>
    <row r="22" customFormat="false" ht="15" hidden="false" customHeight="false" outlineLevel="2" collapsed="false">
      <c r="A22" s="10" t="s">
        <v>61</v>
      </c>
      <c r="B22" s="10" t="s">
        <v>28</v>
      </c>
      <c r="C22" s="10" t="s">
        <v>62</v>
      </c>
      <c r="D22" s="10" t="s">
        <v>63</v>
      </c>
      <c r="E22" s="11" t="n">
        <f aca="false">'1 BUDOWA DROGI GMINNEJ PUBLICZN'!L79</f>
        <v>0</v>
      </c>
      <c r="F22" s="12"/>
      <c r="G22" s="12"/>
      <c r="H22" s="12"/>
      <c r="I22" s="12"/>
      <c r="J22" s="12"/>
      <c r="K22" s="12"/>
      <c r="L22" s="12"/>
    </row>
    <row r="23" customFormat="false" ht="15" hidden="false" customHeight="false" outlineLevel="2" collapsed="false">
      <c r="A23" s="10" t="s">
        <v>64</v>
      </c>
      <c r="B23" s="10" t="s">
        <v>28</v>
      </c>
      <c r="C23" s="10" t="s">
        <v>65</v>
      </c>
      <c r="D23" s="10" t="s">
        <v>66</v>
      </c>
      <c r="E23" s="11" t="n">
        <f aca="false">'1 BUDOWA DROGI GMINNEJ PUBLICZN'!L81</f>
        <v>0</v>
      </c>
      <c r="F23" s="12"/>
      <c r="G23" s="12"/>
      <c r="H23" s="12"/>
      <c r="I23" s="12"/>
      <c r="J23" s="12"/>
      <c r="K23" s="12"/>
      <c r="L23" s="12"/>
    </row>
    <row r="24" customFormat="false" ht="15" hidden="false" customHeight="false" outlineLevel="2" collapsed="false">
      <c r="A24" s="10" t="s">
        <v>67</v>
      </c>
      <c r="B24" s="10" t="s">
        <v>28</v>
      </c>
      <c r="C24" s="10" t="s">
        <v>68</v>
      </c>
      <c r="D24" s="10" t="s">
        <v>69</v>
      </c>
      <c r="E24" s="11" t="n">
        <f aca="false">'1 BUDOWA DROGI GMINNEJ PUBLICZN'!L83</f>
        <v>0</v>
      </c>
      <c r="F24" s="12"/>
      <c r="G24" s="12"/>
      <c r="H24" s="12"/>
      <c r="I24" s="12"/>
      <c r="J24" s="12"/>
      <c r="K24" s="12"/>
      <c r="L24" s="12"/>
    </row>
    <row r="25" customFormat="false" ht="15" hidden="false" customHeight="false" outlineLevel="3" collapsed="false">
      <c r="A25" s="13" t="s">
        <v>70</v>
      </c>
      <c r="B25" s="13" t="s">
        <v>28</v>
      </c>
      <c r="C25" s="13" t="s">
        <v>71</v>
      </c>
      <c r="D25" s="13" t="s">
        <v>72</v>
      </c>
      <c r="E25" s="14" t="n">
        <f aca="false">'1 BUDOWA DROGI GMINNEJ PUBLICZN'!L84</f>
        <v>0</v>
      </c>
      <c r="F25" s="15"/>
      <c r="G25" s="15"/>
      <c r="H25" s="15"/>
      <c r="I25" s="15"/>
      <c r="J25" s="15"/>
      <c r="K25" s="15"/>
      <c r="L25" s="15"/>
    </row>
    <row r="26" customFormat="false" ht="15" hidden="false" customHeight="false" outlineLevel="3" collapsed="false">
      <c r="A26" s="13" t="s">
        <v>73</v>
      </c>
      <c r="B26" s="13" t="s">
        <v>28</v>
      </c>
      <c r="C26" s="13" t="s">
        <v>74</v>
      </c>
      <c r="D26" s="13" t="s">
        <v>75</v>
      </c>
      <c r="E26" s="14" t="n">
        <f aca="false">'1 BUDOWA DROGI GMINNEJ PUBLICZN'!L86</f>
        <v>0</v>
      </c>
      <c r="F26" s="15"/>
      <c r="G26" s="15"/>
      <c r="H26" s="15"/>
      <c r="I26" s="15"/>
      <c r="J26" s="15"/>
      <c r="K26" s="15"/>
      <c r="L26" s="15"/>
    </row>
    <row r="27" customFormat="false" ht="15" hidden="false" customHeight="false" outlineLevel="1" collapsed="false">
      <c r="A27" s="7" t="s">
        <v>76</v>
      </c>
      <c r="B27" s="7" t="s">
        <v>28</v>
      </c>
      <c r="C27" s="7" t="s">
        <v>77</v>
      </c>
      <c r="D27" s="7" t="s">
        <v>78</v>
      </c>
      <c r="E27" s="8" t="n">
        <f aca="false">'1 BUDOWA DROGI GMINNEJ PUBLICZN'!L88</f>
        <v>0</v>
      </c>
      <c r="F27" s="9"/>
      <c r="G27" s="9"/>
      <c r="H27" s="9"/>
      <c r="I27" s="9"/>
      <c r="J27" s="9"/>
      <c r="K27" s="9"/>
      <c r="L27" s="9"/>
    </row>
    <row r="28" customFormat="false" ht="15" hidden="false" customHeight="false" outlineLevel="2" collapsed="false">
      <c r="A28" s="10" t="s">
        <v>79</v>
      </c>
      <c r="B28" s="10" t="s">
        <v>28</v>
      </c>
      <c r="C28" s="10" t="s">
        <v>80</v>
      </c>
      <c r="D28" s="10" t="s">
        <v>81</v>
      </c>
      <c r="E28" s="11" t="n">
        <f aca="false">'1 BUDOWA DROGI GMINNEJ PUBLICZN'!L89</f>
        <v>0</v>
      </c>
      <c r="F28" s="12"/>
      <c r="G28" s="12"/>
      <c r="H28" s="12"/>
      <c r="I28" s="12"/>
      <c r="J28" s="12"/>
      <c r="K28" s="12"/>
      <c r="L28" s="12"/>
    </row>
    <row r="29" customFormat="false" ht="15" hidden="false" customHeight="false" outlineLevel="2" collapsed="false">
      <c r="A29" s="10" t="s">
        <v>82</v>
      </c>
      <c r="B29" s="10" t="s">
        <v>28</v>
      </c>
      <c r="C29" s="10" t="s">
        <v>83</v>
      </c>
      <c r="D29" s="10" t="s">
        <v>84</v>
      </c>
      <c r="E29" s="11" t="n">
        <f aca="false">'1 BUDOWA DROGI GMINNEJ PUBLICZN'!L91</f>
        <v>0</v>
      </c>
      <c r="F29" s="12"/>
      <c r="G29" s="12"/>
      <c r="H29" s="12"/>
      <c r="I29" s="12"/>
      <c r="J29" s="12"/>
      <c r="K29" s="12"/>
      <c r="L29" s="12"/>
    </row>
    <row r="30" customFormat="false" ht="15" hidden="false" customHeight="false" outlineLevel="2" collapsed="false">
      <c r="A30" s="10" t="s">
        <v>85</v>
      </c>
      <c r="B30" s="10" t="s">
        <v>28</v>
      </c>
      <c r="C30" s="10" t="s">
        <v>86</v>
      </c>
      <c r="D30" s="10" t="s">
        <v>87</v>
      </c>
      <c r="E30" s="11" t="n">
        <f aca="false">'1 BUDOWA DROGI GMINNEJ PUBLICZN'!L93</f>
        <v>0</v>
      </c>
      <c r="F30" s="12"/>
      <c r="G30" s="12"/>
      <c r="H30" s="12"/>
      <c r="I30" s="12"/>
      <c r="J30" s="12"/>
      <c r="K30" s="12"/>
      <c r="L30" s="12"/>
    </row>
    <row r="31" customFormat="false" ht="15" hidden="false" customHeight="false" outlineLevel="3" collapsed="false">
      <c r="A31" s="13" t="s">
        <v>88</v>
      </c>
      <c r="B31" s="13" t="s">
        <v>28</v>
      </c>
      <c r="C31" s="13" t="s">
        <v>89</v>
      </c>
      <c r="D31" s="13" t="s">
        <v>90</v>
      </c>
      <c r="E31" s="14" t="n">
        <f aca="false">'1 BUDOWA DROGI GMINNEJ PUBLICZN'!L94</f>
        <v>0</v>
      </c>
      <c r="F31" s="15"/>
      <c r="G31" s="15"/>
      <c r="H31" s="15"/>
      <c r="I31" s="15"/>
      <c r="J31" s="15"/>
      <c r="K31" s="15"/>
      <c r="L31" s="15"/>
    </row>
    <row r="32" customFormat="false" ht="15" hidden="false" customHeight="false" outlineLevel="3" collapsed="false">
      <c r="A32" s="13" t="s">
        <v>91</v>
      </c>
      <c r="B32" s="13" t="s">
        <v>28</v>
      </c>
      <c r="C32" s="13" t="s">
        <v>92</v>
      </c>
      <c r="D32" s="13" t="s">
        <v>93</v>
      </c>
      <c r="E32" s="14" t="n">
        <f aca="false">'1 BUDOWA DROGI GMINNEJ PUBLICZN'!L97</f>
        <v>0</v>
      </c>
      <c r="F32" s="15"/>
      <c r="G32" s="15"/>
      <c r="H32" s="15"/>
      <c r="I32" s="15"/>
      <c r="J32" s="15"/>
      <c r="K32" s="15"/>
      <c r="L32" s="15"/>
    </row>
    <row r="33" customFormat="false" ht="15" hidden="false" customHeight="false" outlineLevel="3" collapsed="false">
      <c r="A33" s="13" t="s">
        <v>94</v>
      </c>
      <c r="B33" s="13" t="s">
        <v>28</v>
      </c>
      <c r="C33" s="13" t="s">
        <v>95</v>
      </c>
      <c r="D33" s="13" t="s">
        <v>96</v>
      </c>
      <c r="E33" s="14" t="n">
        <f aca="false">'1 BUDOWA DROGI GMINNEJ PUBLICZN'!L102</f>
        <v>0</v>
      </c>
      <c r="F33" s="15"/>
      <c r="G33" s="15"/>
      <c r="H33" s="15"/>
      <c r="I33" s="15"/>
      <c r="J33" s="15"/>
      <c r="K33" s="15"/>
      <c r="L33" s="15"/>
    </row>
    <row r="34" customFormat="false" ht="15" hidden="false" customHeight="false" outlineLevel="3" collapsed="false">
      <c r="A34" s="13" t="s">
        <v>97</v>
      </c>
      <c r="B34" s="13" t="s">
        <v>28</v>
      </c>
      <c r="C34" s="13" t="s">
        <v>98</v>
      </c>
      <c r="D34" s="13" t="s">
        <v>99</v>
      </c>
      <c r="E34" s="14" t="n">
        <f aca="false">'1 BUDOWA DROGI GMINNEJ PUBLICZN'!L107</f>
        <v>0</v>
      </c>
      <c r="F34" s="15"/>
      <c r="G34" s="15"/>
      <c r="H34" s="15"/>
      <c r="I34" s="15"/>
      <c r="J34" s="15"/>
      <c r="K34" s="15"/>
      <c r="L34" s="15"/>
    </row>
    <row r="35" customFormat="false" ht="15" hidden="false" customHeight="false" outlineLevel="1" collapsed="false">
      <c r="A35" s="7" t="s">
        <v>100</v>
      </c>
      <c r="B35" s="7" t="s">
        <v>28</v>
      </c>
      <c r="C35" s="7" t="s">
        <v>101</v>
      </c>
      <c r="D35" s="7" t="s">
        <v>102</v>
      </c>
      <c r="E35" s="8" t="n">
        <f aca="false">'1 BUDOWA DROGI GMINNEJ PUBLICZN'!L109</f>
        <v>0</v>
      </c>
      <c r="F35" s="9"/>
      <c r="G35" s="9"/>
      <c r="H35" s="9"/>
      <c r="I35" s="9"/>
      <c r="J35" s="9"/>
      <c r="K35" s="9"/>
      <c r="L35" s="9"/>
    </row>
    <row r="36" customFormat="false" ht="15" hidden="false" customHeight="false" outlineLevel="2" collapsed="false">
      <c r="A36" s="10" t="s">
        <v>103</v>
      </c>
      <c r="B36" s="10" t="s">
        <v>28</v>
      </c>
      <c r="C36" s="10" t="s">
        <v>104</v>
      </c>
      <c r="D36" s="10" t="s">
        <v>105</v>
      </c>
      <c r="E36" s="11" t="n">
        <f aca="false">'1 BUDOWA DROGI GMINNEJ PUBLICZN'!L110</f>
        <v>0</v>
      </c>
      <c r="F36" s="12"/>
      <c r="G36" s="12"/>
      <c r="H36" s="12"/>
      <c r="I36" s="12"/>
      <c r="J36" s="12"/>
      <c r="K36" s="12"/>
      <c r="L36" s="12"/>
    </row>
    <row r="37" customFormat="false" ht="15" hidden="false" customHeight="false" outlineLevel="2" collapsed="false">
      <c r="A37" s="10" t="s">
        <v>106</v>
      </c>
      <c r="B37" s="10" t="s">
        <v>28</v>
      </c>
      <c r="C37" s="10" t="s">
        <v>107</v>
      </c>
      <c r="D37" s="10" t="s">
        <v>108</v>
      </c>
      <c r="E37" s="11" t="n">
        <f aca="false">'1 BUDOWA DROGI GMINNEJ PUBLICZN'!L113</f>
        <v>0</v>
      </c>
      <c r="F37" s="12"/>
      <c r="G37" s="12"/>
      <c r="H37" s="12"/>
      <c r="I37" s="12"/>
      <c r="J37" s="12"/>
      <c r="K37" s="12"/>
      <c r="L37" s="12"/>
    </row>
    <row r="38" customFormat="false" ht="15" hidden="false" customHeight="false" outlineLevel="2" collapsed="false">
      <c r="A38" s="10" t="s">
        <v>109</v>
      </c>
      <c r="B38" s="10" t="s">
        <v>28</v>
      </c>
      <c r="C38" s="10" t="s">
        <v>110</v>
      </c>
      <c r="D38" s="10" t="s">
        <v>111</v>
      </c>
      <c r="E38" s="11" t="n">
        <f aca="false">'1 BUDOWA DROGI GMINNEJ PUBLICZN'!L115</f>
        <v>0</v>
      </c>
      <c r="F38" s="12"/>
      <c r="G38" s="12"/>
      <c r="H38" s="12"/>
      <c r="I38" s="12"/>
      <c r="J38" s="12"/>
      <c r="K38" s="12"/>
      <c r="L38" s="12"/>
    </row>
    <row r="39" customFormat="false" ht="15" hidden="false" customHeight="false" outlineLevel="2" collapsed="false">
      <c r="A39" s="10" t="s">
        <v>112</v>
      </c>
      <c r="B39" s="10" t="s">
        <v>28</v>
      </c>
      <c r="C39" s="10" t="s">
        <v>113</v>
      </c>
      <c r="D39" s="10" t="s">
        <v>114</v>
      </c>
      <c r="E39" s="11" t="n">
        <f aca="false">'1 BUDOWA DROGI GMINNEJ PUBLICZN'!L119</f>
        <v>0</v>
      </c>
      <c r="F39" s="12"/>
      <c r="G39" s="12"/>
      <c r="H39" s="12"/>
      <c r="I39" s="12"/>
      <c r="J39" s="12"/>
      <c r="K39" s="12"/>
      <c r="L39" s="12"/>
    </row>
    <row r="40" customFormat="false" ht="15" hidden="false" customHeight="false" outlineLevel="1" collapsed="false">
      <c r="A40" s="7" t="s">
        <v>115</v>
      </c>
      <c r="B40" s="7" t="s">
        <v>28</v>
      </c>
      <c r="C40" s="7" t="s">
        <v>116</v>
      </c>
      <c r="D40" s="7" t="s">
        <v>117</v>
      </c>
      <c r="E40" s="8" t="n">
        <f aca="false">'1 BUDOWA DROGI GMINNEJ PUBLICZN'!L122</f>
        <v>0</v>
      </c>
      <c r="F40" s="9"/>
      <c r="G40" s="9"/>
      <c r="H40" s="9"/>
      <c r="I40" s="9"/>
      <c r="J40" s="9"/>
      <c r="K40" s="9"/>
      <c r="L40" s="9"/>
    </row>
    <row r="41" customFormat="false" ht="15" hidden="false" customHeight="false" outlineLevel="2" collapsed="false">
      <c r="A41" s="10" t="s">
        <v>118</v>
      </c>
      <c r="B41" s="10" t="s">
        <v>28</v>
      </c>
      <c r="C41" s="10" t="s">
        <v>119</v>
      </c>
      <c r="D41" s="10" t="s">
        <v>120</v>
      </c>
      <c r="E41" s="11" t="n">
        <f aca="false">'1 BUDOWA DROGI GMINNEJ PUBLICZN'!L123</f>
        <v>0</v>
      </c>
      <c r="F41" s="12"/>
      <c r="G41" s="12"/>
      <c r="H41" s="12"/>
      <c r="I41" s="12"/>
      <c r="J41" s="12"/>
      <c r="K41" s="12"/>
      <c r="L41" s="12"/>
    </row>
    <row r="42" customFormat="false" ht="15" hidden="false" customHeight="false" outlineLevel="2" collapsed="false">
      <c r="A42" s="10" t="s">
        <v>121</v>
      </c>
      <c r="B42" s="10" t="s">
        <v>28</v>
      </c>
      <c r="C42" s="10" t="s">
        <v>122</v>
      </c>
      <c r="D42" s="10" t="s">
        <v>123</v>
      </c>
      <c r="E42" s="11" t="n">
        <f aca="false">'1 BUDOWA DROGI GMINNEJ PUBLICZN'!L128</f>
        <v>0</v>
      </c>
      <c r="F42" s="12"/>
      <c r="G42" s="12"/>
      <c r="H42" s="12"/>
      <c r="I42" s="12"/>
      <c r="J42" s="12"/>
      <c r="K42" s="12"/>
      <c r="L42" s="12"/>
    </row>
    <row r="43" customFormat="false" ht="15" hidden="false" customHeight="false" outlineLevel="2" collapsed="false">
      <c r="A43" s="10" t="s">
        <v>124</v>
      </c>
      <c r="B43" s="10" t="s">
        <v>28</v>
      </c>
      <c r="C43" s="10" t="s">
        <v>125</v>
      </c>
      <c r="D43" s="10" t="s">
        <v>126</v>
      </c>
      <c r="E43" s="11" t="n">
        <f aca="false">'1 BUDOWA DROGI GMINNEJ PUBLICZN'!L130</f>
        <v>0</v>
      </c>
      <c r="F43" s="12"/>
      <c r="G43" s="12"/>
      <c r="H43" s="12"/>
      <c r="I43" s="12"/>
      <c r="J43" s="12"/>
      <c r="K43" s="12"/>
      <c r="L43" s="12"/>
    </row>
    <row r="44" customFormat="false" ht="15" hidden="false" customHeight="false" outlineLevel="2" collapsed="false">
      <c r="A44" s="10" t="s">
        <v>127</v>
      </c>
      <c r="B44" s="10" t="s">
        <v>28</v>
      </c>
      <c r="C44" s="10" t="s">
        <v>128</v>
      </c>
      <c r="D44" s="10" t="s">
        <v>129</v>
      </c>
      <c r="E44" s="11" t="n">
        <f aca="false">'1 BUDOWA DROGI GMINNEJ PUBLICZN'!L138</f>
        <v>0</v>
      </c>
      <c r="F44" s="12"/>
      <c r="G44" s="12"/>
      <c r="H44" s="12"/>
      <c r="I44" s="12"/>
      <c r="J44" s="12"/>
      <c r="K44" s="12"/>
      <c r="L44" s="12"/>
    </row>
    <row r="45" customFormat="false" ht="15" hidden="false" customHeight="false" outlineLevel="2" collapsed="false">
      <c r="A45" s="10" t="s">
        <v>130</v>
      </c>
      <c r="B45" s="10" t="s">
        <v>28</v>
      </c>
      <c r="C45" s="10" t="s">
        <v>131</v>
      </c>
      <c r="D45" s="10" t="s">
        <v>132</v>
      </c>
      <c r="E45" s="11" t="n">
        <f aca="false">'1 BUDOWA DROGI GMINNEJ PUBLICZN'!L140</f>
        <v>0</v>
      </c>
      <c r="F45" s="12"/>
      <c r="G45" s="12"/>
      <c r="H45" s="12"/>
      <c r="I45" s="12"/>
      <c r="J45" s="12"/>
      <c r="K45" s="12"/>
      <c r="L45" s="12"/>
    </row>
    <row r="46" customFormat="false" ht="15" hidden="false" customHeight="false" outlineLevel="2" collapsed="false">
      <c r="A46" s="10" t="s">
        <v>133</v>
      </c>
      <c r="B46" s="10" t="s">
        <v>28</v>
      </c>
      <c r="C46" s="10" t="s">
        <v>134</v>
      </c>
      <c r="D46" s="10" t="s">
        <v>135</v>
      </c>
      <c r="E46" s="11" t="n">
        <f aca="false">'1 BUDOWA DROGI GMINNEJ PUBLICZN'!L156</f>
        <v>0</v>
      </c>
      <c r="F46" s="12"/>
      <c r="G46" s="12"/>
      <c r="H46" s="12"/>
      <c r="I46" s="12"/>
      <c r="J46" s="12"/>
      <c r="K46" s="12"/>
      <c r="L46" s="12"/>
    </row>
    <row r="47" customFormat="false" ht="15" hidden="false" customHeight="false" outlineLevel="2" collapsed="false">
      <c r="A47" s="10" t="s">
        <v>136</v>
      </c>
      <c r="B47" s="10" t="s">
        <v>28</v>
      </c>
      <c r="C47" s="10" t="s">
        <v>137</v>
      </c>
      <c r="D47" s="10" t="s">
        <v>138</v>
      </c>
      <c r="E47" s="11" t="n">
        <f aca="false">'1 BUDOWA DROGI GMINNEJ PUBLICZN'!L173</f>
        <v>0</v>
      </c>
      <c r="F47" s="12"/>
      <c r="G47" s="12"/>
      <c r="H47" s="12"/>
      <c r="I47" s="12"/>
      <c r="J47" s="12"/>
      <c r="K47" s="12"/>
      <c r="L47" s="12"/>
    </row>
    <row r="52" customFormat="false" ht="15" hidden="false" customHeight="false" outlineLevel="0" collapsed="false">
      <c r="D52" s="16" t="s">
        <v>139</v>
      </c>
    </row>
    <row r="53" customFormat="false" ht="15" hidden="false" customHeight="false" outlineLevel="0" collapsed="false">
      <c r="E53" s="17" t="n">
        <v>1</v>
      </c>
      <c r="F53" s="16" t="s">
        <v>28</v>
      </c>
    </row>
  </sheetData>
  <mergeCells count="5">
    <mergeCell ref="A1:L1"/>
    <mergeCell ref="A2:B2"/>
    <mergeCell ref="C2:L2"/>
    <mergeCell ref="A3:B3"/>
    <mergeCell ref="C3:L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4" outlineLevelCol="1"/>
  <cols>
    <col collapsed="false" customWidth="true" hidden="false" outlineLevel="0" max="1" min="1" style="0" width="10.99"/>
    <col collapsed="false" customWidth="true" hidden="true" outlineLevel="1" max="3" min="2" style="0" width="10.99"/>
    <col collapsed="false" customWidth="false" hidden="false" outlineLevel="1" max="4" min="4" style="0" width="11.52"/>
    <col collapsed="false" customWidth="true" hidden="false" outlineLevel="1" max="5" min="5" style="0" width="10.99"/>
    <col collapsed="false" customWidth="true" hidden="false" outlineLevel="0" max="6" min="6" style="0" width="44.99"/>
    <col collapsed="false" customWidth="true" hidden="false" outlineLevel="0" max="7" min="7" style="0" width="7.64"/>
    <col collapsed="false" customWidth="true" hidden="false" outlineLevel="0" max="8" min="8" style="0" width="10.31"/>
    <col collapsed="false" customWidth="true" hidden="false" outlineLevel="0" max="9" min="9" style="0" width="12.09"/>
    <col collapsed="false" customWidth="true" hidden="false" outlineLevel="0" max="10" min="10" style="0" width="8.23"/>
    <col collapsed="false" customWidth="true" hidden="false" outlineLevel="0" max="11" min="11" style="0" width="10.12"/>
    <col collapsed="false" customWidth="true" hidden="false" outlineLevel="0" max="12" min="12" style="0" width="11.91"/>
    <col collapsed="false" customWidth="true" hidden="false" outlineLevel="0" max="1021" min="13" style="0" width="8.52"/>
    <col collapsed="false" customWidth="false" hidden="false" outlineLevel="0" max="1025" min="1022" style="0" width="11.52"/>
  </cols>
  <sheetData>
    <row r="1" customFormat="false" ht="28.5" hidden="false" customHeight="true" outlineLevel="0" collapsed="false">
      <c r="A1" s="18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customFormat="false" ht="29.25" hidden="false" customHeight="true" outlineLevel="0" collapsed="false">
      <c r="A2" s="19" t="s">
        <v>1</v>
      </c>
      <c r="B2" s="19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Format="false" ht="15" hidden="false" customHeight="true" outlineLevel="0" collapsed="false">
      <c r="A3" s="19" t="s">
        <v>3</v>
      </c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customFormat="false" ht="12.8" hidden="false" customHeight="false" outlineLevel="0" collapsed="false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customFormat="false" ht="46.5" hidden="false" customHeight="true" outlineLevel="0" collapsed="false">
      <c r="A5" s="22" t="s">
        <v>5</v>
      </c>
      <c r="B5" s="22" t="s">
        <v>141</v>
      </c>
      <c r="C5" s="22" t="s">
        <v>142</v>
      </c>
      <c r="D5" s="23" t="s">
        <v>141</v>
      </c>
      <c r="E5" s="22" t="s">
        <v>143</v>
      </c>
      <c r="F5" s="22" t="s">
        <v>144</v>
      </c>
      <c r="G5" s="22" t="s">
        <v>14</v>
      </c>
      <c r="H5" s="22" t="s">
        <v>145</v>
      </c>
      <c r="I5" s="24" t="s">
        <v>146</v>
      </c>
      <c r="J5" s="22" t="s">
        <v>147</v>
      </c>
      <c r="K5" s="22" t="s">
        <v>148</v>
      </c>
      <c r="L5" s="22" t="s">
        <v>9</v>
      </c>
    </row>
    <row r="6" customFormat="false" ht="12.8" hidden="false" customHeight="false" outlineLevel="0" collapsed="false">
      <c r="A6" s="25" t="s">
        <v>16</v>
      </c>
      <c r="B6" s="25" t="s">
        <v>17</v>
      </c>
      <c r="C6" s="25" t="s">
        <v>18</v>
      </c>
      <c r="D6" s="26" t="s">
        <v>17</v>
      </c>
      <c r="E6" s="25" t="s">
        <v>19</v>
      </c>
      <c r="F6" s="25" t="s">
        <v>20</v>
      </c>
      <c r="G6" s="25" t="s">
        <v>21</v>
      </c>
      <c r="H6" s="25" t="s">
        <v>22</v>
      </c>
      <c r="I6" s="25" t="s">
        <v>23</v>
      </c>
      <c r="J6" s="25" t="s">
        <v>24</v>
      </c>
      <c r="K6" s="25" t="s">
        <v>25</v>
      </c>
      <c r="L6" s="25" t="s">
        <v>26</v>
      </c>
    </row>
    <row r="7" customFormat="false" ht="64.5" hidden="false" customHeight="false" outlineLevel="0" collapsed="false">
      <c r="A7" s="27"/>
      <c r="B7" s="28"/>
      <c r="C7" s="28"/>
      <c r="D7" s="29"/>
      <c r="E7" s="30" t="s">
        <v>149</v>
      </c>
      <c r="F7" s="30" t="s">
        <v>0</v>
      </c>
      <c r="G7" s="28"/>
      <c r="H7" s="28"/>
      <c r="I7" s="28"/>
      <c r="J7" s="28"/>
      <c r="K7" s="28"/>
      <c r="L7" s="31" t="n">
        <f aca="false">'1 BUDOWA DROGI GMINNEJ PUBLICZN'!L8+'1 BUDOWA DROGI GMINNEJ PUBLICZN'!L58+'1 BUDOWA DROGI GMINNEJ PUBLICZN'!L70+'1 BUDOWA DROGI GMINNEJ PUBLICZN'!L88+'1 BUDOWA DROGI GMINNEJ PUBLICZN'!L109+'1 BUDOWA DROGI GMINNEJ PUBLICZN'!L122</f>
        <v>0</v>
      </c>
    </row>
    <row r="8" customFormat="false" ht="12.8" hidden="false" customHeight="false" outlineLevel="1" collapsed="false">
      <c r="A8" s="32" t="s">
        <v>16</v>
      </c>
      <c r="B8" s="33"/>
      <c r="C8" s="33"/>
      <c r="D8" s="34" t="s">
        <v>150</v>
      </c>
      <c r="E8" s="32" t="s">
        <v>151</v>
      </c>
      <c r="F8" s="32" t="s">
        <v>31</v>
      </c>
      <c r="G8" s="33"/>
      <c r="H8" s="33"/>
      <c r="I8" s="33"/>
      <c r="J8" s="33"/>
      <c r="K8" s="33"/>
      <c r="L8" s="35" t="n">
        <f aca="false">'1 BUDOWA DROGI GMINNEJ PUBLICZN'!L9+'1 BUDOWA DROGI GMINNEJ PUBLICZN'!L11+'1 BUDOWA DROGI GMINNEJ PUBLICZN'!L17+'1 BUDOWA DROGI GMINNEJ PUBLICZN'!L40+'1 BUDOWA DROGI GMINNEJ PUBLICZN'!L53</f>
        <v>0</v>
      </c>
    </row>
    <row r="9" customFormat="false" ht="12.8" hidden="false" customHeight="false" outlineLevel="2" collapsed="false">
      <c r="A9" s="36" t="s">
        <v>152</v>
      </c>
      <c r="B9" s="37"/>
      <c r="C9" s="37"/>
      <c r="D9" s="38" t="s">
        <v>153</v>
      </c>
      <c r="E9" s="39" t="s">
        <v>154</v>
      </c>
      <c r="F9" s="36" t="s">
        <v>33</v>
      </c>
      <c r="G9" s="37"/>
      <c r="H9" s="37"/>
      <c r="I9" s="37"/>
      <c r="J9" s="37"/>
      <c r="K9" s="37"/>
      <c r="L9" s="40" t="n">
        <f aca="false">SUM(L10:L10)</f>
        <v>0</v>
      </c>
    </row>
    <row r="10" customFormat="false" ht="19.5" hidden="false" customHeight="false" outlineLevel="3" collapsed="false">
      <c r="A10" s="41" t="s">
        <v>155</v>
      </c>
      <c r="B10" s="42"/>
      <c r="C10" s="42"/>
      <c r="D10" s="43"/>
      <c r="E10" s="44" t="s">
        <v>156</v>
      </c>
      <c r="F10" s="41" t="s">
        <v>157</v>
      </c>
      <c r="G10" s="45" t="s">
        <v>158</v>
      </c>
      <c r="H10" s="46" t="n">
        <v>0.869</v>
      </c>
      <c r="I10" s="47"/>
      <c r="J10" s="47" t="n">
        <v>1</v>
      </c>
      <c r="K10" s="47"/>
      <c r="L10" s="47" t="n">
        <f aca="false">ROUND(I10*K10, 2)</f>
        <v>0</v>
      </c>
    </row>
    <row r="11" customFormat="false" ht="12.8" hidden="false" customHeight="false" outlineLevel="2" collapsed="false">
      <c r="A11" s="36" t="s">
        <v>159</v>
      </c>
      <c r="B11" s="37"/>
      <c r="C11" s="37"/>
      <c r="D11" s="38" t="s">
        <v>160</v>
      </c>
      <c r="E11" s="36" t="s">
        <v>154</v>
      </c>
      <c r="F11" s="36" t="s">
        <v>35</v>
      </c>
      <c r="G11" s="37"/>
      <c r="H11" s="37"/>
      <c r="I11" s="37"/>
      <c r="J11" s="37"/>
      <c r="K11" s="37"/>
      <c r="L11" s="40" t="n">
        <f aca="false">SUM(L12:L16)</f>
        <v>0</v>
      </c>
    </row>
    <row r="12" customFormat="false" ht="19.5" hidden="false" customHeight="false" outlineLevel="3" collapsed="false">
      <c r="A12" s="41" t="s">
        <v>161</v>
      </c>
      <c r="B12" s="42"/>
      <c r="C12" s="42"/>
      <c r="D12" s="43"/>
      <c r="E12" s="44" t="s">
        <v>162</v>
      </c>
      <c r="F12" s="41" t="s">
        <v>163</v>
      </c>
      <c r="G12" s="45" t="s">
        <v>164</v>
      </c>
      <c r="H12" s="46" t="n">
        <v>29</v>
      </c>
      <c r="I12" s="47"/>
      <c r="J12" s="47" t="n">
        <v>1</v>
      </c>
      <c r="K12" s="47"/>
      <c r="L12" s="47" t="n">
        <f aca="false">ROUND(I12*K12, 2)</f>
        <v>0</v>
      </c>
    </row>
    <row r="13" customFormat="false" ht="37.5" hidden="false" customHeight="false" outlineLevel="3" collapsed="false">
      <c r="A13" s="41" t="s">
        <v>165</v>
      </c>
      <c r="B13" s="42"/>
      <c r="C13" s="42"/>
      <c r="D13" s="43"/>
      <c r="E13" s="44" t="s">
        <v>166</v>
      </c>
      <c r="F13" s="41" t="s">
        <v>167</v>
      </c>
      <c r="G13" s="45" t="s">
        <v>168</v>
      </c>
      <c r="H13" s="46" t="n">
        <v>0.754</v>
      </c>
      <c r="I13" s="47"/>
      <c r="J13" s="47" t="n">
        <v>1</v>
      </c>
      <c r="K13" s="47"/>
      <c r="L13" s="47" t="n">
        <f aca="false">ROUND(I13*K13, 2)</f>
        <v>0</v>
      </c>
    </row>
    <row r="14" customFormat="false" ht="46.5" hidden="false" customHeight="false" outlineLevel="3" collapsed="false">
      <c r="A14" s="41" t="s">
        <v>169</v>
      </c>
      <c r="B14" s="42"/>
      <c r="C14" s="42"/>
      <c r="D14" s="43"/>
      <c r="E14" s="44" t="s">
        <v>170</v>
      </c>
      <c r="F14" s="41" t="s">
        <v>171</v>
      </c>
      <c r="G14" s="45" t="s">
        <v>172</v>
      </c>
      <c r="H14" s="46" t="n">
        <v>3114</v>
      </c>
      <c r="I14" s="47"/>
      <c r="J14" s="47" t="n">
        <v>1</v>
      </c>
      <c r="K14" s="47"/>
      <c r="L14" s="47" t="n">
        <f aca="false">ROUND(I14*K14, 2)</f>
        <v>0</v>
      </c>
    </row>
    <row r="15" customFormat="false" ht="28.5" hidden="false" customHeight="false" outlineLevel="3" collapsed="false">
      <c r="A15" s="41" t="s">
        <v>173</v>
      </c>
      <c r="B15" s="42"/>
      <c r="C15" s="42"/>
      <c r="D15" s="43"/>
      <c r="E15" s="44" t="s">
        <v>174</v>
      </c>
      <c r="F15" s="41" t="s">
        <v>175</v>
      </c>
      <c r="G15" s="45" t="s">
        <v>176</v>
      </c>
      <c r="H15" s="46" t="n">
        <v>1</v>
      </c>
      <c r="I15" s="47"/>
      <c r="J15" s="47" t="n">
        <v>1</v>
      </c>
      <c r="K15" s="47"/>
      <c r="L15" s="47" t="n">
        <f aca="false">ROUND(I15*K15, 2)</f>
        <v>0</v>
      </c>
    </row>
    <row r="16" customFormat="false" ht="37.5" hidden="false" customHeight="false" outlineLevel="3" collapsed="false">
      <c r="A16" s="41" t="s">
        <v>177</v>
      </c>
      <c r="B16" s="42"/>
      <c r="C16" s="42"/>
      <c r="D16" s="43"/>
      <c r="E16" s="44" t="s">
        <v>178</v>
      </c>
      <c r="F16" s="41" t="s">
        <v>179</v>
      </c>
      <c r="G16" s="45" t="s">
        <v>176</v>
      </c>
      <c r="H16" s="46" t="n">
        <v>1</v>
      </c>
      <c r="I16" s="47"/>
      <c r="J16" s="47" t="n">
        <v>1</v>
      </c>
      <c r="K16" s="47"/>
      <c r="L16" s="47" t="n">
        <f aca="false">ROUND(I16*K16, 2)</f>
        <v>0</v>
      </c>
    </row>
    <row r="17" customFormat="false" ht="12.8" hidden="false" customHeight="false" outlineLevel="2" collapsed="false">
      <c r="A17" s="36" t="s">
        <v>180</v>
      </c>
      <c r="B17" s="37"/>
      <c r="C17" s="37"/>
      <c r="D17" s="38" t="s">
        <v>181</v>
      </c>
      <c r="E17" s="36" t="s">
        <v>154</v>
      </c>
      <c r="F17" s="36" t="s">
        <v>37</v>
      </c>
      <c r="G17" s="37"/>
      <c r="H17" s="37"/>
      <c r="I17" s="37"/>
      <c r="J17" s="37"/>
      <c r="K17" s="37"/>
      <c r="L17" s="40" t="n">
        <f aca="false">SUM(L18:L39)</f>
        <v>0</v>
      </c>
    </row>
    <row r="18" customFormat="false" ht="28.5" hidden="false" customHeight="false" outlineLevel="3" collapsed="false">
      <c r="A18" s="45" t="s">
        <v>182</v>
      </c>
      <c r="B18" s="42"/>
      <c r="C18" s="42"/>
      <c r="D18" s="43"/>
      <c r="E18" s="44" t="s">
        <v>183</v>
      </c>
      <c r="F18" s="41" t="s">
        <v>184</v>
      </c>
      <c r="G18" s="45" t="s">
        <v>185</v>
      </c>
      <c r="H18" s="46" t="n">
        <v>49.93</v>
      </c>
      <c r="I18" s="47"/>
      <c r="J18" s="47" t="n">
        <v>1</v>
      </c>
      <c r="K18" s="47"/>
      <c r="L18" s="47" t="n">
        <f aca="false">ROUND(I18*K18, 2)</f>
        <v>0</v>
      </c>
    </row>
    <row r="19" customFormat="false" ht="28.5" hidden="false" customHeight="false" outlineLevel="3" collapsed="false">
      <c r="A19" s="41" t="s">
        <v>186</v>
      </c>
      <c r="B19" s="42"/>
      <c r="C19" s="42"/>
      <c r="D19" s="43"/>
      <c r="E19" s="44" t="s">
        <v>187</v>
      </c>
      <c r="F19" s="41" t="s">
        <v>188</v>
      </c>
      <c r="G19" s="45" t="s">
        <v>185</v>
      </c>
      <c r="H19" s="46" t="n">
        <v>12.482</v>
      </c>
      <c r="I19" s="47"/>
      <c r="J19" s="47" t="n">
        <v>1</v>
      </c>
      <c r="K19" s="47"/>
      <c r="L19" s="47" t="n">
        <f aca="false">ROUND(I19*K19, 2)</f>
        <v>0</v>
      </c>
    </row>
    <row r="20" customFormat="false" ht="28.5" hidden="false" customHeight="false" outlineLevel="3" collapsed="false">
      <c r="A20" s="41" t="s">
        <v>189</v>
      </c>
      <c r="B20" s="42"/>
      <c r="C20" s="42"/>
      <c r="D20" s="43"/>
      <c r="E20" s="44" t="s">
        <v>190</v>
      </c>
      <c r="F20" s="41" t="s">
        <v>191</v>
      </c>
      <c r="G20" s="45" t="s">
        <v>172</v>
      </c>
      <c r="H20" s="46" t="n">
        <v>124.824</v>
      </c>
      <c r="I20" s="47"/>
      <c r="J20" s="47" t="n">
        <v>1</v>
      </c>
      <c r="K20" s="47"/>
      <c r="L20" s="47" t="n">
        <f aca="false">ROUND(I20*K20, 2)</f>
        <v>0</v>
      </c>
    </row>
    <row r="21" customFormat="false" ht="19.5" hidden="false" customHeight="false" outlineLevel="3" collapsed="false">
      <c r="A21" s="41" t="s">
        <v>192</v>
      </c>
      <c r="B21" s="42"/>
      <c r="C21" s="42"/>
      <c r="D21" s="43"/>
      <c r="E21" s="44" t="s">
        <v>193</v>
      </c>
      <c r="F21" s="41" t="s">
        <v>194</v>
      </c>
      <c r="G21" s="45" t="s">
        <v>185</v>
      </c>
      <c r="H21" s="46" t="n">
        <v>33.733</v>
      </c>
      <c r="I21" s="47"/>
      <c r="J21" s="47" t="n">
        <v>1</v>
      </c>
      <c r="K21" s="47"/>
      <c r="L21" s="47" t="n">
        <f aca="false">ROUND(I21*K21, 2)</f>
        <v>0</v>
      </c>
    </row>
    <row r="22" customFormat="false" ht="24" hidden="false" customHeight="false" outlineLevel="3" collapsed="false">
      <c r="A22" s="41" t="s">
        <v>195</v>
      </c>
      <c r="B22" s="42"/>
      <c r="C22" s="42"/>
      <c r="D22" s="43"/>
      <c r="E22" s="44" t="s">
        <v>196</v>
      </c>
      <c r="F22" s="41" t="s">
        <v>197</v>
      </c>
      <c r="G22" s="45" t="s">
        <v>164</v>
      </c>
      <c r="H22" s="46" t="n">
        <v>7</v>
      </c>
      <c r="I22" s="47"/>
      <c r="J22" s="47" t="n">
        <v>1</v>
      </c>
      <c r="K22" s="47"/>
      <c r="L22" s="47" t="n">
        <f aca="false">ROUND(I22*K22, 2)</f>
        <v>0</v>
      </c>
    </row>
    <row r="23" customFormat="false" ht="19.5" hidden="false" customHeight="false" outlineLevel="3" collapsed="false">
      <c r="A23" s="41" t="s">
        <v>198</v>
      </c>
      <c r="B23" s="42"/>
      <c r="C23" s="42"/>
      <c r="D23" s="43"/>
      <c r="E23" s="44" t="s">
        <v>199</v>
      </c>
      <c r="F23" s="41" t="s">
        <v>200</v>
      </c>
      <c r="G23" s="45" t="s">
        <v>164</v>
      </c>
      <c r="H23" s="46" t="n">
        <v>7</v>
      </c>
      <c r="I23" s="47"/>
      <c r="J23" s="47" t="n">
        <v>1</v>
      </c>
      <c r="K23" s="47"/>
      <c r="L23" s="47" t="n">
        <f aca="false">ROUND(I23*K23, 2)</f>
        <v>0</v>
      </c>
    </row>
    <row r="24" customFormat="false" ht="16.5" hidden="false" customHeight="false" outlineLevel="3" collapsed="false">
      <c r="A24" s="41" t="s">
        <v>201</v>
      </c>
      <c r="B24" s="42"/>
      <c r="C24" s="42"/>
      <c r="D24" s="43"/>
      <c r="E24" s="44" t="s">
        <v>202</v>
      </c>
      <c r="F24" s="41" t="s">
        <v>203</v>
      </c>
      <c r="G24" s="45" t="s">
        <v>176</v>
      </c>
      <c r="H24" s="46" t="n">
        <v>2</v>
      </c>
      <c r="I24" s="47"/>
      <c r="J24" s="47" t="n">
        <v>1</v>
      </c>
      <c r="K24" s="47"/>
      <c r="L24" s="47" t="n">
        <f aca="false">ROUND(I24*K24, 2)</f>
        <v>0</v>
      </c>
    </row>
    <row r="25" customFormat="false" ht="37.5" hidden="false" customHeight="false" outlineLevel="3" collapsed="false">
      <c r="A25" s="41" t="s">
        <v>204</v>
      </c>
      <c r="B25" s="42"/>
      <c r="C25" s="42"/>
      <c r="D25" s="43"/>
      <c r="E25" s="44" t="s">
        <v>205</v>
      </c>
      <c r="F25" s="41" t="s">
        <v>206</v>
      </c>
      <c r="G25" s="45" t="s">
        <v>164</v>
      </c>
      <c r="H25" s="46" t="n">
        <v>48.4</v>
      </c>
      <c r="I25" s="47"/>
      <c r="J25" s="47" t="n">
        <v>1</v>
      </c>
      <c r="K25" s="47"/>
      <c r="L25" s="47" t="n">
        <f aca="false">ROUND(I25*K25, 2)</f>
        <v>0</v>
      </c>
    </row>
    <row r="26" customFormat="false" ht="16.5" hidden="false" customHeight="false" outlineLevel="3" collapsed="false">
      <c r="A26" s="41" t="s">
        <v>207</v>
      </c>
      <c r="B26" s="42"/>
      <c r="C26" s="42"/>
      <c r="D26" s="43"/>
      <c r="E26" s="48" t="s">
        <v>208</v>
      </c>
      <c r="F26" s="41" t="s">
        <v>209</v>
      </c>
      <c r="G26" s="45" t="s">
        <v>164</v>
      </c>
      <c r="H26" s="46" t="n">
        <v>48.4</v>
      </c>
      <c r="I26" s="47"/>
      <c r="J26" s="47" t="n">
        <v>1</v>
      </c>
      <c r="K26" s="47"/>
      <c r="L26" s="47" t="n">
        <f aca="false">ROUND(I26*K26, 2)</f>
        <v>0</v>
      </c>
    </row>
    <row r="27" customFormat="false" ht="37.5" hidden="false" customHeight="false" outlineLevel="3" collapsed="false">
      <c r="A27" s="41" t="s">
        <v>210</v>
      </c>
      <c r="B27" s="42"/>
      <c r="C27" s="42"/>
      <c r="D27" s="43"/>
      <c r="E27" s="44" t="s">
        <v>211</v>
      </c>
      <c r="F27" s="41" t="s">
        <v>212</v>
      </c>
      <c r="G27" s="45" t="s">
        <v>164</v>
      </c>
      <c r="H27" s="46" t="n">
        <v>2</v>
      </c>
      <c r="I27" s="47"/>
      <c r="J27" s="47" t="n">
        <v>1</v>
      </c>
      <c r="K27" s="47"/>
      <c r="L27" s="47" t="n">
        <f aca="false">ROUND(I27*K27, 2)</f>
        <v>0</v>
      </c>
    </row>
    <row r="28" customFormat="false" ht="37.5" hidden="false" customHeight="false" outlineLevel="3" collapsed="false">
      <c r="A28" s="41" t="s">
        <v>213</v>
      </c>
      <c r="B28" s="42"/>
      <c r="C28" s="42"/>
      <c r="D28" s="43"/>
      <c r="E28" s="44" t="s">
        <v>214</v>
      </c>
      <c r="F28" s="41" t="s">
        <v>215</v>
      </c>
      <c r="G28" s="45" t="s">
        <v>164</v>
      </c>
      <c r="H28" s="46" t="n">
        <v>2</v>
      </c>
      <c r="I28" s="47"/>
      <c r="J28" s="47" t="n">
        <v>1</v>
      </c>
      <c r="K28" s="47"/>
      <c r="L28" s="47" t="n">
        <f aca="false">ROUND(I28*K28, 2)</f>
        <v>0</v>
      </c>
    </row>
    <row r="29" customFormat="false" ht="19.5" hidden="false" customHeight="false" outlineLevel="3" collapsed="false">
      <c r="A29" s="41" t="s">
        <v>216</v>
      </c>
      <c r="B29" s="42"/>
      <c r="C29" s="42"/>
      <c r="D29" s="43"/>
      <c r="E29" s="44" t="s">
        <v>217</v>
      </c>
      <c r="F29" s="41" t="s">
        <v>218</v>
      </c>
      <c r="G29" s="45" t="s">
        <v>219</v>
      </c>
      <c r="H29" s="46" t="n">
        <v>1</v>
      </c>
      <c r="I29" s="47"/>
      <c r="J29" s="47" t="n">
        <v>1</v>
      </c>
      <c r="K29" s="47"/>
      <c r="L29" s="47" t="n">
        <f aca="false">ROUND(I29*K29, 2)</f>
        <v>0</v>
      </c>
    </row>
    <row r="30" customFormat="false" ht="19.5" hidden="false" customHeight="false" outlineLevel="3" collapsed="false">
      <c r="A30" s="41" t="s">
        <v>220</v>
      </c>
      <c r="B30" s="42"/>
      <c r="C30" s="42"/>
      <c r="D30" s="43"/>
      <c r="E30" s="44" t="s">
        <v>221</v>
      </c>
      <c r="F30" s="41" t="s">
        <v>222</v>
      </c>
      <c r="G30" s="45" t="s">
        <v>219</v>
      </c>
      <c r="H30" s="46" t="n">
        <v>2</v>
      </c>
      <c r="I30" s="47"/>
      <c r="J30" s="47" t="n">
        <v>1</v>
      </c>
      <c r="K30" s="47"/>
      <c r="L30" s="47" t="n">
        <f aca="false">ROUND(I30*K30, 2)</f>
        <v>0</v>
      </c>
    </row>
    <row r="31" customFormat="false" ht="19.5" hidden="false" customHeight="false" outlineLevel="3" collapsed="false">
      <c r="A31" s="41" t="s">
        <v>223</v>
      </c>
      <c r="B31" s="42"/>
      <c r="C31" s="42"/>
      <c r="D31" s="43"/>
      <c r="E31" s="44" t="s">
        <v>224</v>
      </c>
      <c r="F31" s="41" t="s">
        <v>225</v>
      </c>
      <c r="G31" s="45" t="s">
        <v>226</v>
      </c>
      <c r="H31" s="46" t="n">
        <v>1</v>
      </c>
      <c r="I31" s="47"/>
      <c r="J31" s="47" t="n">
        <v>1</v>
      </c>
      <c r="K31" s="47"/>
      <c r="L31" s="47" t="n">
        <f aca="false">ROUND(I31*K31, 2)</f>
        <v>0</v>
      </c>
    </row>
    <row r="32" customFormat="false" ht="30.5" hidden="false" customHeight="true" outlineLevel="3" collapsed="false">
      <c r="A32" s="41" t="s">
        <v>227</v>
      </c>
      <c r="B32" s="42"/>
      <c r="C32" s="42"/>
      <c r="D32" s="43"/>
      <c r="E32" s="44" t="s">
        <v>228</v>
      </c>
      <c r="F32" s="41" t="s">
        <v>229</v>
      </c>
      <c r="G32" s="45" t="s">
        <v>164</v>
      </c>
      <c r="H32" s="46" t="n">
        <v>52</v>
      </c>
      <c r="I32" s="47"/>
      <c r="J32" s="47" t="n">
        <v>1</v>
      </c>
      <c r="K32" s="47"/>
      <c r="L32" s="47" t="n">
        <f aca="false">ROUND(I32*K32, 2)</f>
        <v>0</v>
      </c>
    </row>
    <row r="33" customFormat="false" ht="19.5" hidden="false" customHeight="false" outlineLevel="3" collapsed="false">
      <c r="A33" s="41" t="s">
        <v>230</v>
      </c>
      <c r="B33" s="42"/>
      <c r="C33" s="42"/>
      <c r="D33" s="43"/>
      <c r="E33" s="44" t="s">
        <v>231</v>
      </c>
      <c r="F33" s="41" t="s">
        <v>232</v>
      </c>
      <c r="G33" s="45" t="s">
        <v>226</v>
      </c>
      <c r="H33" s="46" t="n">
        <v>5</v>
      </c>
      <c r="I33" s="47"/>
      <c r="J33" s="47" t="n">
        <v>1</v>
      </c>
      <c r="K33" s="47"/>
      <c r="L33" s="47" t="n">
        <f aca="false">ROUND(I33*K33, 2)</f>
        <v>0</v>
      </c>
    </row>
    <row r="34" customFormat="false" ht="16.5" hidden="false" customHeight="false" outlineLevel="3" collapsed="false">
      <c r="A34" s="41" t="s">
        <v>233</v>
      </c>
      <c r="B34" s="42"/>
      <c r="C34" s="42"/>
      <c r="D34" s="43"/>
      <c r="E34" s="44" t="s">
        <v>234</v>
      </c>
      <c r="F34" s="41" t="s">
        <v>235</v>
      </c>
      <c r="G34" s="45" t="s">
        <v>236</v>
      </c>
      <c r="H34" s="46" t="n">
        <v>3</v>
      </c>
      <c r="I34" s="47"/>
      <c r="J34" s="47" t="n">
        <v>1</v>
      </c>
      <c r="K34" s="47"/>
      <c r="L34" s="47" t="n">
        <f aca="false">ROUND(I34*K34, 2)</f>
        <v>0</v>
      </c>
    </row>
    <row r="35" customFormat="false" ht="19.5" hidden="false" customHeight="false" outlineLevel="3" collapsed="false">
      <c r="A35" s="41" t="s">
        <v>237</v>
      </c>
      <c r="B35" s="42"/>
      <c r="C35" s="42"/>
      <c r="D35" s="43"/>
      <c r="E35" s="44" t="s">
        <v>238</v>
      </c>
      <c r="F35" s="41" t="s">
        <v>239</v>
      </c>
      <c r="G35" s="45" t="s">
        <v>164</v>
      </c>
      <c r="H35" s="46" t="n">
        <v>52.4</v>
      </c>
      <c r="I35" s="47"/>
      <c r="J35" s="47" t="n">
        <v>1</v>
      </c>
      <c r="K35" s="47"/>
      <c r="L35" s="47" t="n">
        <f aca="false">ROUND(I35*K35, 2)</f>
        <v>0</v>
      </c>
    </row>
    <row r="36" customFormat="false" ht="19.5" hidden="false" customHeight="false" outlineLevel="3" collapsed="false">
      <c r="A36" s="41" t="s">
        <v>240</v>
      </c>
      <c r="B36" s="42"/>
      <c r="C36" s="42"/>
      <c r="D36" s="43"/>
      <c r="E36" s="44" t="s">
        <v>208</v>
      </c>
      <c r="F36" s="41" t="s">
        <v>241</v>
      </c>
      <c r="G36" s="45" t="s">
        <v>164</v>
      </c>
      <c r="H36" s="46" t="n">
        <v>52.4</v>
      </c>
      <c r="I36" s="47"/>
      <c r="J36" s="47" t="n">
        <v>1</v>
      </c>
      <c r="K36" s="47"/>
      <c r="L36" s="47" t="n">
        <f aca="false">ROUND(I36*K36, 2)</f>
        <v>0</v>
      </c>
    </row>
    <row r="37" customFormat="false" ht="16.5" hidden="false" customHeight="false" outlineLevel="3" collapsed="false">
      <c r="A37" s="41" t="s">
        <v>242</v>
      </c>
      <c r="B37" s="42"/>
      <c r="C37" s="42"/>
      <c r="D37" s="43"/>
      <c r="E37" s="44" t="s">
        <v>208</v>
      </c>
      <c r="F37" s="41" t="s">
        <v>243</v>
      </c>
      <c r="G37" s="45" t="s">
        <v>226</v>
      </c>
      <c r="H37" s="46" t="n">
        <v>1</v>
      </c>
      <c r="I37" s="47"/>
      <c r="J37" s="47" t="n">
        <v>1</v>
      </c>
      <c r="K37" s="47"/>
      <c r="L37" s="47" t="n">
        <f aca="false">ROUND(I37*K37, 2)</f>
        <v>0</v>
      </c>
    </row>
    <row r="38" customFormat="false" ht="28.5" hidden="false" customHeight="false" outlineLevel="3" collapsed="false">
      <c r="A38" s="41" t="s">
        <v>244</v>
      </c>
      <c r="B38" s="42"/>
      <c r="C38" s="42"/>
      <c r="D38" s="43"/>
      <c r="E38" s="44" t="s">
        <v>245</v>
      </c>
      <c r="F38" s="41" t="s">
        <v>246</v>
      </c>
      <c r="G38" s="45" t="s">
        <v>185</v>
      </c>
      <c r="H38" s="46" t="n">
        <v>28.679</v>
      </c>
      <c r="I38" s="47"/>
      <c r="J38" s="47" t="n">
        <v>1</v>
      </c>
      <c r="K38" s="47"/>
      <c r="L38" s="47" t="n">
        <f aca="false">ROUND(I38*K38, 2)</f>
        <v>0</v>
      </c>
    </row>
    <row r="39" customFormat="false" ht="28.5" hidden="false" customHeight="false" outlineLevel="3" collapsed="false">
      <c r="A39" s="41" t="s">
        <v>247</v>
      </c>
      <c r="B39" s="42"/>
      <c r="C39" s="42"/>
      <c r="D39" s="43"/>
      <c r="E39" s="44" t="s">
        <v>248</v>
      </c>
      <c r="F39" s="41" t="s">
        <v>249</v>
      </c>
      <c r="G39" s="45" t="s">
        <v>185</v>
      </c>
      <c r="H39" s="46" t="n">
        <v>33.733</v>
      </c>
      <c r="I39" s="47"/>
      <c r="J39" s="47" t="n">
        <v>1</v>
      </c>
      <c r="K39" s="47"/>
      <c r="L39" s="47" t="n">
        <f aca="false">ROUND(I39*K39, 2)</f>
        <v>0</v>
      </c>
    </row>
    <row r="40" customFormat="false" ht="12.8" hidden="false" customHeight="false" outlineLevel="2" collapsed="false">
      <c r="A40" s="36" t="s">
        <v>250</v>
      </c>
      <c r="B40" s="37"/>
      <c r="C40" s="37"/>
      <c r="D40" s="38" t="s">
        <v>251</v>
      </c>
      <c r="E40" s="36" t="s">
        <v>154</v>
      </c>
      <c r="F40" s="36" t="s">
        <v>39</v>
      </c>
      <c r="G40" s="37"/>
      <c r="H40" s="37"/>
      <c r="I40" s="37"/>
      <c r="J40" s="37"/>
      <c r="K40" s="37"/>
      <c r="L40" s="40" t="n">
        <f aca="false">SUM(L41:L52)</f>
        <v>0</v>
      </c>
    </row>
    <row r="41" customFormat="false" ht="28.5" hidden="false" customHeight="false" outlineLevel="3" collapsed="false">
      <c r="A41" s="41" t="s">
        <v>252</v>
      </c>
      <c r="B41" s="42"/>
      <c r="C41" s="42"/>
      <c r="D41" s="43"/>
      <c r="E41" s="44" t="s">
        <v>253</v>
      </c>
      <c r="F41" s="41" t="s">
        <v>254</v>
      </c>
      <c r="G41" s="45" t="s">
        <v>185</v>
      </c>
      <c r="H41" s="46" t="n">
        <v>343.857</v>
      </c>
      <c r="I41" s="47"/>
      <c r="J41" s="47" t="n">
        <v>1</v>
      </c>
      <c r="K41" s="47"/>
      <c r="L41" s="47" t="n">
        <f aca="false">ROUND(I41*K41, 2)</f>
        <v>0</v>
      </c>
    </row>
    <row r="42" customFormat="false" ht="28.5" hidden="false" customHeight="false" outlineLevel="3" collapsed="false">
      <c r="A42" s="41" t="s">
        <v>255</v>
      </c>
      <c r="B42" s="42"/>
      <c r="C42" s="42"/>
      <c r="D42" s="43"/>
      <c r="E42" s="44" t="s">
        <v>256</v>
      </c>
      <c r="F42" s="41" t="s">
        <v>257</v>
      </c>
      <c r="G42" s="45" t="s">
        <v>185</v>
      </c>
      <c r="H42" s="46" t="n">
        <v>85.965</v>
      </c>
      <c r="I42" s="47"/>
      <c r="J42" s="47" t="n">
        <v>1</v>
      </c>
      <c r="K42" s="47"/>
      <c r="L42" s="47" t="n">
        <f aca="false">ROUND(I42*K42, 2)</f>
        <v>0</v>
      </c>
    </row>
    <row r="43" customFormat="false" ht="19.5" hidden="false" customHeight="false" outlineLevel="3" collapsed="false">
      <c r="A43" s="41" t="s">
        <v>258</v>
      </c>
      <c r="B43" s="42"/>
      <c r="C43" s="42"/>
      <c r="D43" s="43"/>
      <c r="E43" s="44" t="s">
        <v>259</v>
      </c>
      <c r="F43" s="41" t="s">
        <v>260</v>
      </c>
      <c r="G43" s="45" t="s">
        <v>226</v>
      </c>
      <c r="H43" s="46" t="n">
        <v>1</v>
      </c>
      <c r="I43" s="47"/>
      <c r="J43" s="47" t="n">
        <v>1</v>
      </c>
      <c r="K43" s="47"/>
      <c r="L43" s="47" t="n">
        <f aca="false">ROUND(I43*K43, 2)</f>
        <v>0</v>
      </c>
    </row>
    <row r="44" customFormat="false" ht="19.5" hidden="false" customHeight="false" outlineLevel="3" collapsed="false">
      <c r="A44" s="41" t="s">
        <v>261</v>
      </c>
      <c r="B44" s="42"/>
      <c r="C44" s="42"/>
      <c r="D44" s="43"/>
      <c r="E44" s="44" t="s">
        <v>262</v>
      </c>
      <c r="F44" s="41" t="s">
        <v>263</v>
      </c>
      <c r="G44" s="45" t="s">
        <v>226</v>
      </c>
      <c r="H44" s="46" t="n">
        <v>1</v>
      </c>
      <c r="I44" s="47"/>
      <c r="J44" s="47" t="n">
        <v>1</v>
      </c>
      <c r="K44" s="47"/>
      <c r="L44" s="47" t="n">
        <f aca="false">ROUND(I44*K44, 2)</f>
        <v>0</v>
      </c>
    </row>
    <row r="45" customFormat="false" ht="19.5" hidden="false" customHeight="false" outlineLevel="3" collapsed="false">
      <c r="A45" s="41" t="s">
        <v>264</v>
      </c>
      <c r="B45" s="42"/>
      <c r="C45" s="42"/>
      <c r="D45" s="43"/>
      <c r="E45" s="44" t="s">
        <v>190</v>
      </c>
      <c r="F45" s="41" t="s">
        <v>265</v>
      </c>
      <c r="G45" s="45" t="s">
        <v>172</v>
      </c>
      <c r="H45" s="46" t="n">
        <v>693.26</v>
      </c>
      <c r="I45" s="47"/>
      <c r="J45" s="47" t="n">
        <v>1</v>
      </c>
      <c r="K45" s="47"/>
      <c r="L45" s="47" t="n">
        <f aca="false">ROUND(I45*K45, 2)</f>
        <v>0</v>
      </c>
    </row>
    <row r="46" customFormat="false" ht="19.5" hidden="false" customHeight="false" outlineLevel="3" collapsed="false">
      <c r="A46" s="41" t="s">
        <v>266</v>
      </c>
      <c r="B46" s="42"/>
      <c r="C46" s="42"/>
      <c r="D46" s="43"/>
      <c r="E46" s="44" t="s">
        <v>193</v>
      </c>
      <c r="F46" s="41" t="s">
        <v>267</v>
      </c>
      <c r="G46" s="45" t="s">
        <v>185</v>
      </c>
      <c r="H46" s="46" t="n">
        <v>78.017</v>
      </c>
      <c r="I46" s="47"/>
      <c r="J46" s="47" t="n">
        <v>1</v>
      </c>
      <c r="K46" s="47"/>
      <c r="L46" s="47" t="n">
        <f aca="false">ROUND(I46*K46, 2)</f>
        <v>0</v>
      </c>
    </row>
    <row r="47" customFormat="false" ht="28.5" hidden="false" customHeight="false" outlineLevel="3" collapsed="false">
      <c r="A47" s="41" t="s">
        <v>268</v>
      </c>
      <c r="B47" s="42"/>
      <c r="C47" s="42"/>
      <c r="D47" s="43"/>
      <c r="E47" s="44" t="s">
        <v>269</v>
      </c>
      <c r="F47" s="41" t="s">
        <v>270</v>
      </c>
      <c r="G47" s="45" t="s">
        <v>164</v>
      </c>
      <c r="H47" s="46" t="n">
        <v>141.3</v>
      </c>
      <c r="I47" s="47"/>
      <c r="J47" s="47" t="n">
        <v>1</v>
      </c>
      <c r="K47" s="47"/>
      <c r="L47" s="47" t="n">
        <f aca="false">ROUND(I47*K47, 2)</f>
        <v>0</v>
      </c>
    </row>
    <row r="48" customFormat="false" ht="37.5" hidden="false" customHeight="false" outlineLevel="3" collapsed="false">
      <c r="A48" s="41" t="s">
        <v>271</v>
      </c>
      <c r="B48" s="42"/>
      <c r="C48" s="42"/>
      <c r="D48" s="43"/>
      <c r="E48" s="44" t="s">
        <v>272</v>
      </c>
      <c r="F48" s="41" t="s">
        <v>273</v>
      </c>
      <c r="G48" s="45" t="s">
        <v>176</v>
      </c>
      <c r="H48" s="46" t="n">
        <v>6</v>
      </c>
      <c r="I48" s="47"/>
      <c r="J48" s="47" t="n">
        <v>1</v>
      </c>
      <c r="K48" s="47"/>
      <c r="L48" s="47" t="n">
        <f aca="false">ROUND(I48*K48, 2)</f>
        <v>0</v>
      </c>
    </row>
    <row r="49" customFormat="false" ht="19.5" hidden="false" customHeight="false" outlineLevel="3" collapsed="false">
      <c r="A49" s="41" t="s">
        <v>274</v>
      </c>
      <c r="B49" s="42"/>
      <c r="C49" s="42"/>
      <c r="D49" s="43"/>
      <c r="E49" s="44" t="s">
        <v>275</v>
      </c>
      <c r="F49" s="41" t="s">
        <v>276</v>
      </c>
      <c r="G49" s="45" t="s">
        <v>172</v>
      </c>
      <c r="H49" s="46" t="n">
        <v>0.06</v>
      </c>
      <c r="I49" s="47"/>
      <c r="J49" s="47" t="n">
        <v>1</v>
      </c>
      <c r="K49" s="47"/>
      <c r="L49" s="47" t="n">
        <f aca="false">ROUND(I49*K49, 2)</f>
        <v>0</v>
      </c>
    </row>
    <row r="50" customFormat="false" ht="28.5" hidden="false" customHeight="false" outlineLevel="3" collapsed="false">
      <c r="A50" s="41" t="s">
        <v>277</v>
      </c>
      <c r="B50" s="42"/>
      <c r="C50" s="42"/>
      <c r="D50" s="43"/>
      <c r="E50" s="44" t="s">
        <v>278</v>
      </c>
      <c r="F50" s="41" t="s">
        <v>279</v>
      </c>
      <c r="G50" s="45" t="s">
        <v>176</v>
      </c>
      <c r="H50" s="46" t="n">
        <v>4</v>
      </c>
      <c r="I50" s="47"/>
      <c r="J50" s="47" t="n">
        <v>1</v>
      </c>
      <c r="K50" s="47"/>
      <c r="L50" s="47" t="n">
        <f aca="false">ROUND(I50*K50, 2)</f>
        <v>0</v>
      </c>
    </row>
    <row r="51" customFormat="false" ht="19.5" hidden="false" customHeight="false" outlineLevel="3" collapsed="false">
      <c r="A51" s="41" t="s">
        <v>280</v>
      </c>
      <c r="B51" s="42"/>
      <c r="C51" s="42"/>
      <c r="D51" s="43"/>
      <c r="E51" s="44" t="s">
        <v>281</v>
      </c>
      <c r="F51" s="41" t="s">
        <v>282</v>
      </c>
      <c r="G51" s="45" t="s">
        <v>164</v>
      </c>
      <c r="H51" s="46" t="n">
        <v>315</v>
      </c>
      <c r="I51" s="47"/>
      <c r="J51" s="47" t="n">
        <v>1</v>
      </c>
      <c r="K51" s="47"/>
      <c r="L51" s="47" t="n">
        <f aca="false">ROUND(I51*K51, 2)</f>
        <v>0</v>
      </c>
    </row>
    <row r="52" customFormat="false" ht="19.5" hidden="false" customHeight="false" outlineLevel="3" collapsed="false">
      <c r="A52" s="41" t="s">
        <v>283</v>
      </c>
      <c r="B52" s="42"/>
      <c r="C52" s="42"/>
      <c r="D52" s="43"/>
      <c r="E52" s="44" t="s">
        <v>284</v>
      </c>
      <c r="F52" s="41" t="s">
        <v>285</v>
      </c>
      <c r="G52" s="45" t="s">
        <v>185</v>
      </c>
      <c r="H52" s="46" t="n">
        <v>351.805</v>
      </c>
      <c r="I52" s="47"/>
      <c r="J52" s="47" t="n">
        <v>1</v>
      </c>
      <c r="K52" s="47"/>
      <c r="L52" s="47" t="n">
        <f aca="false">ROUND(I52*K52, 2)</f>
        <v>0</v>
      </c>
    </row>
    <row r="53" customFormat="false" ht="12.8" hidden="false" customHeight="false" outlineLevel="2" collapsed="false">
      <c r="A53" s="49" t="s">
        <v>286</v>
      </c>
      <c r="B53" s="50"/>
      <c r="C53" s="50"/>
      <c r="D53" s="38" t="s">
        <v>287</v>
      </c>
      <c r="E53" s="49" t="s">
        <v>151</v>
      </c>
      <c r="F53" s="49" t="s">
        <v>41</v>
      </c>
      <c r="G53" s="37"/>
      <c r="H53" s="37"/>
      <c r="I53" s="37"/>
      <c r="J53" s="37"/>
      <c r="K53" s="37"/>
      <c r="L53" s="40" t="n">
        <f aca="false">'1 BUDOWA DROGI GMINNEJ PUBLICZN'!L54+'1 BUDOWA DROGI GMINNEJ PUBLICZN'!L56</f>
        <v>0</v>
      </c>
    </row>
    <row r="54" customFormat="false" ht="12.8" hidden="false" customHeight="false" outlineLevel="3" collapsed="false">
      <c r="A54" s="51" t="s">
        <v>288</v>
      </c>
      <c r="B54" s="52"/>
      <c r="C54" s="52"/>
      <c r="D54" s="53" t="s">
        <v>289</v>
      </c>
      <c r="E54" s="51" t="s">
        <v>154</v>
      </c>
      <c r="F54" s="51" t="s">
        <v>43</v>
      </c>
      <c r="G54" s="52"/>
      <c r="H54" s="52"/>
      <c r="I54" s="52"/>
      <c r="J54" s="52"/>
      <c r="K54" s="52"/>
      <c r="L54" s="54" t="n">
        <f aca="false">SUM(L55:L55)</f>
        <v>0</v>
      </c>
    </row>
    <row r="55" customFormat="false" ht="28.5" hidden="false" customHeight="false" outlineLevel="4" collapsed="false">
      <c r="A55" s="41" t="s">
        <v>290</v>
      </c>
      <c r="B55" s="42"/>
      <c r="C55" s="42"/>
      <c r="D55" s="43"/>
      <c r="E55" s="44" t="s">
        <v>291</v>
      </c>
      <c r="F55" s="41" t="s">
        <v>292</v>
      </c>
      <c r="G55" s="45" t="s">
        <v>185</v>
      </c>
      <c r="H55" s="46" t="n">
        <v>2710.075</v>
      </c>
      <c r="I55" s="47"/>
      <c r="J55" s="47" t="n">
        <v>1</v>
      </c>
      <c r="K55" s="47"/>
      <c r="L55" s="47" t="n">
        <f aca="false">ROUND(I55*K55, 2)</f>
        <v>0</v>
      </c>
    </row>
    <row r="56" customFormat="false" ht="12.8" hidden="false" customHeight="false" outlineLevel="3" collapsed="false">
      <c r="A56" s="51" t="s">
        <v>293</v>
      </c>
      <c r="B56" s="52"/>
      <c r="C56" s="52"/>
      <c r="D56" s="53" t="s">
        <v>294</v>
      </c>
      <c r="E56" s="51" t="s">
        <v>154</v>
      </c>
      <c r="F56" s="51" t="s">
        <v>45</v>
      </c>
      <c r="G56" s="52"/>
      <c r="H56" s="52"/>
      <c r="I56" s="52"/>
      <c r="J56" s="52"/>
      <c r="K56" s="52"/>
      <c r="L56" s="54" t="n">
        <f aca="false">SUM(L57:L57)</f>
        <v>0</v>
      </c>
    </row>
    <row r="57" customFormat="false" ht="31.5" hidden="false" customHeight="false" outlineLevel="4" collapsed="false">
      <c r="A57" s="41" t="s">
        <v>295</v>
      </c>
      <c r="B57" s="42"/>
      <c r="C57" s="42"/>
      <c r="D57" s="43"/>
      <c r="E57" s="44" t="s">
        <v>296</v>
      </c>
      <c r="F57" s="41" t="s">
        <v>297</v>
      </c>
      <c r="G57" s="45" t="s">
        <v>185</v>
      </c>
      <c r="H57" s="46" t="n">
        <v>540.745</v>
      </c>
      <c r="I57" s="47"/>
      <c r="J57" s="47" t="n">
        <v>1</v>
      </c>
      <c r="K57" s="47"/>
      <c r="L57" s="47" t="n">
        <f aca="false">ROUND(I57*K57, 2)</f>
        <v>0</v>
      </c>
    </row>
    <row r="58" customFormat="false" ht="12.8" hidden="false" customHeight="false" outlineLevel="1" collapsed="false">
      <c r="A58" s="32" t="s">
        <v>17</v>
      </c>
      <c r="B58" s="33"/>
      <c r="C58" s="33"/>
      <c r="D58" s="34" t="s">
        <v>298</v>
      </c>
      <c r="E58" s="32" t="s">
        <v>151</v>
      </c>
      <c r="F58" s="32" t="s">
        <v>47</v>
      </c>
      <c r="G58" s="55"/>
      <c r="H58" s="55"/>
      <c r="I58" s="55"/>
      <c r="J58" s="55"/>
      <c r="K58" s="55"/>
      <c r="L58" s="56" t="n">
        <f aca="false">'1 BUDOWA DROGI GMINNEJ PUBLICZN'!L59</f>
        <v>0</v>
      </c>
    </row>
    <row r="59" customFormat="false" ht="12.8" hidden="false" customHeight="false" outlineLevel="2" collapsed="false">
      <c r="A59" s="36" t="s">
        <v>299</v>
      </c>
      <c r="B59" s="37"/>
      <c r="C59" s="37"/>
      <c r="D59" s="38" t="s">
        <v>300</v>
      </c>
      <c r="E59" s="36" t="s">
        <v>154</v>
      </c>
      <c r="F59" s="36" t="s">
        <v>49</v>
      </c>
      <c r="G59" s="37"/>
      <c r="H59" s="37"/>
      <c r="I59" s="37"/>
      <c r="J59" s="37"/>
      <c r="K59" s="37"/>
      <c r="L59" s="40" t="n">
        <f aca="false">SUM(L60:L69)</f>
        <v>0</v>
      </c>
    </row>
    <row r="60" customFormat="false" ht="12.8" hidden="false" customHeight="false" outlineLevel="3" collapsed="false">
      <c r="A60" s="41" t="s">
        <v>301</v>
      </c>
      <c r="B60" s="42"/>
      <c r="C60" s="42"/>
      <c r="D60" s="43"/>
      <c r="E60" s="44" t="s">
        <v>302</v>
      </c>
      <c r="F60" s="41" t="s">
        <v>303</v>
      </c>
      <c r="G60" s="45" t="s">
        <v>158</v>
      </c>
      <c r="H60" s="46" t="n">
        <v>0.356</v>
      </c>
      <c r="I60" s="47"/>
      <c r="J60" s="47" t="n">
        <v>1</v>
      </c>
      <c r="K60" s="47"/>
      <c r="L60" s="47" t="n">
        <f aca="false">ROUND(I60*K60, 2)</f>
        <v>0</v>
      </c>
    </row>
    <row r="61" customFormat="false" ht="28.5" hidden="false" customHeight="false" outlineLevel="3" collapsed="false">
      <c r="A61" s="41" t="s">
        <v>304</v>
      </c>
      <c r="B61" s="42"/>
      <c r="C61" s="42"/>
      <c r="D61" s="43"/>
      <c r="E61" s="44" t="s">
        <v>253</v>
      </c>
      <c r="F61" s="41" t="s">
        <v>305</v>
      </c>
      <c r="G61" s="45" t="s">
        <v>185</v>
      </c>
      <c r="H61" s="46" t="n">
        <v>19.332</v>
      </c>
      <c r="I61" s="47"/>
      <c r="J61" s="47" t="n">
        <v>1</v>
      </c>
      <c r="K61" s="47"/>
      <c r="L61" s="47" t="n">
        <f aca="false">ROUND(I61*K61, 2)</f>
        <v>0</v>
      </c>
    </row>
    <row r="62" customFormat="false" ht="28.5" hidden="false" customHeight="false" outlineLevel="3" collapsed="false">
      <c r="A62" s="41" t="s">
        <v>306</v>
      </c>
      <c r="B62" s="42"/>
      <c r="C62" s="42"/>
      <c r="D62" s="43"/>
      <c r="E62" s="44" t="s">
        <v>256</v>
      </c>
      <c r="F62" s="41" t="s">
        <v>257</v>
      </c>
      <c r="G62" s="45" t="s">
        <v>185</v>
      </c>
      <c r="H62" s="46" t="n">
        <v>4.833</v>
      </c>
      <c r="I62" s="47"/>
      <c r="J62" s="47" t="n">
        <v>1</v>
      </c>
      <c r="K62" s="47"/>
      <c r="L62" s="47" t="n">
        <f aca="false">ROUND(I62*K62, 2)</f>
        <v>0</v>
      </c>
    </row>
    <row r="63" customFormat="false" ht="19.5" hidden="false" customHeight="false" outlineLevel="3" collapsed="false">
      <c r="A63" s="41" t="s">
        <v>307</v>
      </c>
      <c r="B63" s="42"/>
      <c r="C63" s="42"/>
      <c r="D63" s="43"/>
      <c r="E63" s="44" t="s">
        <v>193</v>
      </c>
      <c r="F63" s="41" t="s">
        <v>267</v>
      </c>
      <c r="G63" s="45" t="s">
        <v>185</v>
      </c>
      <c r="H63" s="46" t="n">
        <v>16.019</v>
      </c>
      <c r="I63" s="47"/>
      <c r="J63" s="47" t="n">
        <v>1</v>
      </c>
      <c r="K63" s="47"/>
      <c r="L63" s="47" t="n">
        <f aca="false">ROUND(I63*K63, 2)</f>
        <v>0</v>
      </c>
    </row>
    <row r="64" customFormat="false" ht="28.5" hidden="false" customHeight="false" outlineLevel="3" collapsed="false">
      <c r="A64" s="41" t="s">
        <v>308</v>
      </c>
      <c r="B64" s="42"/>
      <c r="C64" s="42"/>
      <c r="D64" s="43"/>
      <c r="E64" s="44" t="s">
        <v>309</v>
      </c>
      <c r="F64" s="41" t="s">
        <v>310</v>
      </c>
      <c r="G64" s="45" t="s">
        <v>164</v>
      </c>
      <c r="H64" s="46" t="n">
        <v>48.33</v>
      </c>
      <c r="I64" s="47"/>
      <c r="J64" s="47" t="n">
        <v>1</v>
      </c>
      <c r="K64" s="47"/>
      <c r="L64" s="47" t="n">
        <f aca="false">ROUND(I64*K64, 2)</f>
        <v>0</v>
      </c>
    </row>
    <row r="65" customFormat="false" ht="28.5" hidden="false" customHeight="false" outlineLevel="3" collapsed="false">
      <c r="A65" s="41" t="s">
        <v>311</v>
      </c>
      <c r="B65" s="42"/>
      <c r="C65" s="42"/>
      <c r="D65" s="43"/>
      <c r="E65" s="44" t="s">
        <v>312</v>
      </c>
      <c r="F65" s="41" t="s">
        <v>313</v>
      </c>
      <c r="G65" s="45" t="s">
        <v>176</v>
      </c>
      <c r="H65" s="46" t="n">
        <v>23</v>
      </c>
      <c r="I65" s="47"/>
      <c r="J65" s="47" t="n">
        <v>1</v>
      </c>
      <c r="K65" s="47"/>
      <c r="L65" s="47" t="n">
        <f aca="false">ROUND(I65*K65, 2)</f>
        <v>0</v>
      </c>
    </row>
    <row r="66" customFormat="false" ht="19.5" hidden="false" customHeight="false" outlineLevel="3" collapsed="false">
      <c r="A66" s="41" t="s">
        <v>314</v>
      </c>
      <c r="B66" s="42"/>
      <c r="C66" s="42"/>
      <c r="D66" s="43"/>
      <c r="E66" s="44" t="s">
        <v>315</v>
      </c>
      <c r="F66" s="41" t="s">
        <v>316</v>
      </c>
      <c r="G66" s="45" t="s">
        <v>172</v>
      </c>
      <c r="H66" s="46" t="n">
        <v>2.355</v>
      </c>
      <c r="I66" s="47"/>
      <c r="J66" s="47" t="n">
        <v>1</v>
      </c>
      <c r="K66" s="47"/>
      <c r="L66" s="47" t="n">
        <f aca="false">ROUND(I66*K66, 2)</f>
        <v>0</v>
      </c>
    </row>
    <row r="67" customFormat="false" ht="37.5" hidden="false" customHeight="false" outlineLevel="3" collapsed="false">
      <c r="A67" s="41" t="s">
        <v>317</v>
      </c>
      <c r="B67" s="42"/>
      <c r="C67" s="42"/>
      <c r="D67" s="43"/>
      <c r="E67" s="44" t="s">
        <v>272</v>
      </c>
      <c r="F67" s="41" t="s">
        <v>273</v>
      </c>
      <c r="G67" s="45" t="s">
        <v>176</v>
      </c>
      <c r="H67" s="46" t="n">
        <v>3</v>
      </c>
      <c r="I67" s="47"/>
      <c r="J67" s="47" t="n">
        <v>1</v>
      </c>
      <c r="K67" s="47"/>
      <c r="L67" s="47" t="n">
        <f aca="false">ROUND(I67*K67, 2)</f>
        <v>0</v>
      </c>
    </row>
    <row r="68" customFormat="false" ht="12.8" hidden="false" customHeight="false" outlineLevel="3" collapsed="false">
      <c r="A68" s="41" t="s">
        <v>318</v>
      </c>
      <c r="B68" s="42"/>
      <c r="C68" s="42"/>
      <c r="D68" s="43"/>
      <c r="E68" s="44" t="s">
        <v>319</v>
      </c>
      <c r="F68" s="41" t="s">
        <v>320</v>
      </c>
      <c r="G68" s="45" t="s">
        <v>176</v>
      </c>
      <c r="H68" s="46" t="n">
        <v>23</v>
      </c>
      <c r="I68" s="47"/>
      <c r="J68" s="47" t="n">
        <v>1</v>
      </c>
      <c r="K68" s="47"/>
      <c r="L68" s="47" t="n">
        <f aca="false">ROUND(I68*K68, 2)</f>
        <v>0</v>
      </c>
    </row>
    <row r="69" customFormat="false" ht="19.5" hidden="false" customHeight="false" outlineLevel="3" collapsed="false">
      <c r="A69" s="41" t="s">
        <v>321</v>
      </c>
      <c r="B69" s="42"/>
      <c r="C69" s="42"/>
      <c r="D69" s="43"/>
      <c r="E69" s="44" t="s">
        <v>322</v>
      </c>
      <c r="F69" s="41" t="s">
        <v>285</v>
      </c>
      <c r="G69" s="45" t="s">
        <v>185</v>
      </c>
      <c r="H69" s="46" t="n">
        <v>8.146</v>
      </c>
      <c r="I69" s="47"/>
      <c r="J69" s="47" t="n">
        <v>1</v>
      </c>
      <c r="K69" s="47"/>
      <c r="L69" s="47" t="n">
        <f aca="false">ROUND(I69*K69, 2)</f>
        <v>0</v>
      </c>
    </row>
    <row r="70" customFormat="false" ht="12.8" hidden="false" customHeight="false" outlineLevel="1" collapsed="false">
      <c r="A70" s="32" t="s">
        <v>18</v>
      </c>
      <c r="B70" s="33"/>
      <c r="C70" s="33"/>
      <c r="D70" s="34" t="s">
        <v>323</v>
      </c>
      <c r="E70" s="32" t="s">
        <v>151</v>
      </c>
      <c r="F70" s="32" t="s">
        <v>51</v>
      </c>
      <c r="G70" s="33"/>
      <c r="H70" s="33"/>
      <c r="I70" s="55"/>
      <c r="J70" s="55"/>
      <c r="K70" s="55"/>
      <c r="L70" s="56" t="n">
        <f aca="false">'1 BUDOWA DROGI GMINNEJ PUBLICZN'!L71+'1 BUDOWA DROGI GMINNEJ PUBLICZN'!L73+'1 BUDOWA DROGI GMINNEJ PUBLICZN'!L76+'1 BUDOWA DROGI GMINNEJ PUBLICZN'!L79+'1 BUDOWA DROGI GMINNEJ PUBLICZN'!L81+'1 BUDOWA DROGI GMINNEJ PUBLICZN'!L83</f>
        <v>0</v>
      </c>
    </row>
    <row r="71" customFormat="false" ht="12.8" hidden="false" customHeight="false" outlineLevel="2" collapsed="false">
      <c r="A71" s="36" t="s">
        <v>324</v>
      </c>
      <c r="B71" s="37"/>
      <c r="C71" s="37"/>
      <c r="D71" s="38" t="s">
        <v>323</v>
      </c>
      <c r="E71" s="36" t="s">
        <v>154</v>
      </c>
      <c r="F71" s="36" t="s">
        <v>54</v>
      </c>
      <c r="G71" s="37"/>
      <c r="H71" s="37"/>
      <c r="I71" s="37"/>
      <c r="J71" s="37"/>
      <c r="K71" s="37"/>
      <c r="L71" s="40" t="n">
        <f aca="false">SUM(L72:L72)</f>
        <v>0</v>
      </c>
    </row>
    <row r="72" customFormat="false" ht="19.5" hidden="false" customHeight="false" outlineLevel="3" collapsed="false">
      <c r="A72" s="41" t="s">
        <v>325</v>
      </c>
      <c r="B72" s="42"/>
      <c r="C72" s="42"/>
      <c r="D72" s="43"/>
      <c r="E72" s="44" t="s">
        <v>326</v>
      </c>
      <c r="F72" s="41" t="s">
        <v>327</v>
      </c>
      <c r="G72" s="45" t="s">
        <v>172</v>
      </c>
      <c r="H72" s="46" t="n">
        <v>4417</v>
      </c>
      <c r="I72" s="47"/>
      <c r="J72" s="47" t="n">
        <v>1</v>
      </c>
      <c r="K72" s="47"/>
      <c r="L72" s="47" t="n">
        <f aca="false">ROUND(I72*K72, 2)</f>
        <v>0</v>
      </c>
    </row>
    <row r="73" customFormat="false" ht="12.8" hidden="false" customHeight="false" outlineLevel="2" collapsed="false">
      <c r="A73" s="36" t="s">
        <v>328</v>
      </c>
      <c r="B73" s="37"/>
      <c r="C73" s="37"/>
      <c r="D73" s="38" t="s">
        <v>329</v>
      </c>
      <c r="E73" s="36" t="s">
        <v>154</v>
      </c>
      <c r="F73" s="36" t="s">
        <v>57</v>
      </c>
      <c r="G73" s="37"/>
      <c r="H73" s="37"/>
      <c r="I73" s="37"/>
      <c r="J73" s="37"/>
      <c r="K73" s="37"/>
      <c r="L73" s="40" t="n">
        <f aca="false">SUM(L74:L75)</f>
        <v>0</v>
      </c>
    </row>
    <row r="74" customFormat="false" ht="19.5" hidden="false" customHeight="false" outlineLevel="3" collapsed="false">
      <c r="A74" s="41" t="s">
        <v>330</v>
      </c>
      <c r="B74" s="42"/>
      <c r="C74" s="42"/>
      <c r="D74" s="43"/>
      <c r="E74" s="44" t="s">
        <v>331</v>
      </c>
      <c r="F74" s="41" t="s">
        <v>332</v>
      </c>
      <c r="G74" s="45" t="s">
        <v>172</v>
      </c>
      <c r="H74" s="46" t="n">
        <v>4417</v>
      </c>
      <c r="I74" s="47"/>
      <c r="J74" s="47" t="n">
        <v>1</v>
      </c>
      <c r="K74" s="47"/>
      <c r="L74" s="47" t="n">
        <f aca="false">ROUND(I74*K74, 2)</f>
        <v>0</v>
      </c>
    </row>
    <row r="75" customFormat="false" ht="19.5" hidden="false" customHeight="false" outlineLevel="3" collapsed="false">
      <c r="A75" s="41" t="s">
        <v>333</v>
      </c>
      <c r="B75" s="42"/>
      <c r="C75" s="42"/>
      <c r="D75" s="43"/>
      <c r="E75" s="44" t="s">
        <v>334</v>
      </c>
      <c r="F75" s="41" t="s">
        <v>335</v>
      </c>
      <c r="G75" s="45" t="s">
        <v>172</v>
      </c>
      <c r="H75" s="46" t="n">
        <v>8834</v>
      </c>
      <c r="I75" s="47"/>
      <c r="J75" s="47" t="n">
        <v>1</v>
      </c>
      <c r="K75" s="47"/>
      <c r="L75" s="47" t="n">
        <f aca="false">ROUND(I75*K75, 2)</f>
        <v>0</v>
      </c>
    </row>
    <row r="76" customFormat="false" ht="22.5" hidden="false" customHeight="false" outlineLevel="2" collapsed="false">
      <c r="A76" s="36" t="s">
        <v>336</v>
      </c>
      <c r="B76" s="37"/>
      <c r="C76" s="37"/>
      <c r="D76" s="38" t="s">
        <v>337</v>
      </c>
      <c r="E76" s="36" t="s">
        <v>154</v>
      </c>
      <c r="F76" s="36" t="s">
        <v>338</v>
      </c>
      <c r="G76" s="37"/>
      <c r="H76" s="37"/>
      <c r="I76" s="37"/>
      <c r="J76" s="37"/>
      <c r="K76" s="37"/>
      <c r="L76" s="40" t="n">
        <f aca="false">SUM(L77:L78)</f>
        <v>0</v>
      </c>
    </row>
    <row r="77" customFormat="false" ht="37.5" hidden="false" customHeight="false" outlineLevel="3" collapsed="false">
      <c r="A77" s="41" t="s">
        <v>339</v>
      </c>
      <c r="B77" s="42"/>
      <c r="C77" s="42"/>
      <c r="D77" s="43"/>
      <c r="E77" s="44" t="s">
        <v>208</v>
      </c>
      <c r="F77" s="41" t="s">
        <v>340</v>
      </c>
      <c r="G77" s="45" t="s">
        <v>172</v>
      </c>
      <c r="H77" s="46" t="n">
        <v>4417</v>
      </c>
      <c r="I77" s="47"/>
      <c r="J77" s="47" t="n">
        <v>1</v>
      </c>
      <c r="K77" s="47"/>
      <c r="L77" s="47" t="n">
        <f aca="false">ROUND(I77*K77, 2)</f>
        <v>0</v>
      </c>
    </row>
    <row r="78" customFormat="false" ht="37.5" hidden="false" customHeight="false" outlineLevel="3" collapsed="false">
      <c r="A78" s="41" t="s">
        <v>341</v>
      </c>
      <c r="B78" s="42"/>
      <c r="C78" s="42"/>
      <c r="D78" s="43"/>
      <c r="E78" s="44" t="s">
        <v>208</v>
      </c>
      <c r="F78" s="41" t="s">
        <v>342</v>
      </c>
      <c r="G78" s="45" t="s">
        <v>172</v>
      </c>
      <c r="H78" s="46" t="n">
        <v>4417</v>
      </c>
      <c r="I78" s="47"/>
      <c r="J78" s="47" t="n">
        <v>1</v>
      </c>
      <c r="K78" s="47"/>
      <c r="L78" s="47" t="n">
        <f aca="false">ROUND(I78*K78, 2)</f>
        <v>0</v>
      </c>
    </row>
    <row r="79" customFormat="false" ht="12.8" hidden="false" customHeight="false" outlineLevel="2" collapsed="false">
      <c r="A79" s="36" t="s">
        <v>343</v>
      </c>
      <c r="B79" s="37"/>
      <c r="C79" s="37"/>
      <c r="D79" s="38" t="s">
        <v>344</v>
      </c>
      <c r="E79" s="36" t="s">
        <v>154</v>
      </c>
      <c r="F79" s="36" t="s">
        <v>63</v>
      </c>
      <c r="G79" s="37"/>
      <c r="H79" s="37"/>
      <c r="I79" s="37"/>
      <c r="J79" s="37"/>
      <c r="K79" s="37"/>
      <c r="L79" s="40" t="n">
        <f aca="false">SUM(L80:L80)</f>
        <v>0</v>
      </c>
    </row>
    <row r="80" customFormat="false" ht="28.5" hidden="false" customHeight="false" outlineLevel="3" collapsed="false">
      <c r="A80" s="41" t="s">
        <v>345</v>
      </c>
      <c r="B80" s="42"/>
      <c r="C80" s="42"/>
      <c r="D80" s="43"/>
      <c r="E80" s="44" t="s">
        <v>346</v>
      </c>
      <c r="F80" s="41" t="s">
        <v>347</v>
      </c>
      <c r="G80" s="45" t="s">
        <v>172</v>
      </c>
      <c r="H80" s="46" t="n">
        <v>4417</v>
      </c>
      <c r="I80" s="47"/>
      <c r="J80" s="47" t="n">
        <v>1</v>
      </c>
      <c r="K80" s="47"/>
      <c r="L80" s="47" t="n">
        <f aca="false">ROUND(I80*K80, 2)</f>
        <v>0</v>
      </c>
    </row>
    <row r="81" customFormat="false" ht="12.8" hidden="false" customHeight="false" outlineLevel="2" collapsed="false">
      <c r="A81" s="36" t="s">
        <v>348</v>
      </c>
      <c r="B81" s="37"/>
      <c r="C81" s="37"/>
      <c r="D81" s="38" t="s">
        <v>349</v>
      </c>
      <c r="E81" s="36" t="s">
        <v>154</v>
      </c>
      <c r="F81" s="36" t="s">
        <v>66</v>
      </c>
      <c r="G81" s="37"/>
      <c r="H81" s="37"/>
      <c r="I81" s="37"/>
      <c r="J81" s="37"/>
      <c r="K81" s="37"/>
      <c r="L81" s="40" t="n">
        <f aca="false">SUM(L82:L82)</f>
        <v>0</v>
      </c>
    </row>
    <row r="82" customFormat="false" ht="19.5" hidden="false" customHeight="false" outlineLevel="3" collapsed="false">
      <c r="A82" s="41" t="s">
        <v>350</v>
      </c>
      <c r="B82" s="42"/>
      <c r="C82" s="42"/>
      <c r="D82" s="43"/>
      <c r="E82" s="44" t="s">
        <v>351</v>
      </c>
      <c r="F82" s="41" t="s">
        <v>352</v>
      </c>
      <c r="G82" s="45" t="s">
        <v>172</v>
      </c>
      <c r="H82" s="46" t="n">
        <v>4417</v>
      </c>
      <c r="I82" s="47"/>
      <c r="J82" s="47" t="n">
        <v>1</v>
      </c>
      <c r="K82" s="47"/>
      <c r="L82" s="47" t="n">
        <f aca="false">ROUND(I82*K82, 2)</f>
        <v>0</v>
      </c>
    </row>
    <row r="83" customFormat="false" ht="12.8" hidden="false" customHeight="false" outlineLevel="2" collapsed="false">
      <c r="A83" s="36" t="s">
        <v>353</v>
      </c>
      <c r="B83" s="37"/>
      <c r="C83" s="37"/>
      <c r="D83" s="38" t="s">
        <v>354</v>
      </c>
      <c r="E83" s="36" t="s">
        <v>151</v>
      </c>
      <c r="F83" s="36" t="s">
        <v>69</v>
      </c>
      <c r="G83" s="37"/>
      <c r="H83" s="37"/>
      <c r="I83" s="37"/>
      <c r="J83" s="37"/>
      <c r="K83" s="37"/>
      <c r="L83" s="40" t="n">
        <f aca="false">'1 BUDOWA DROGI GMINNEJ PUBLICZN'!L84+'1 BUDOWA DROGI GMINNEJ PUBLICZN'!L86</f>
        <v>0</v>
      </c>
    </row>
    <row r="84" customFormat="false" ht="12.8" hidden="false" customHeight="false" outlineLevel="3" collapsed="false">
      <c r="A84" s="51" t="s">
        <v>355</v>
      </c>
      <c r="B84" s="52"/>
      <c r="C84" s="52"/>
      <c r="D84" s="53" t="s">
        <v>356</v>
      </c>
      <c r="E84" s="51" t="s">
        <v>154</v>
      </c>
      <c r="F84" s="51" t="s">
        <v>72</v>
      </c>
      <c r="G84" s="52"/>
      <c r="H84" s="52"/>
      <c r="I84" s="52"/>
      <c r="J84" s="52"/>
      <c r="K84" s="52"/>
      <c r="L84" s="54" t="n">
        <f aca="false">SUM(L85:L85)</f>
        <v>0</v>
      </c>
    </row>
    <row r="85" customFormat="false" ht="19.5" hidden="false" customHeight="false" outlineLevel="4" collapsed="false">
      <c r="A85" s="41" t="s">
        <v>357</v>
      </c>
      <c r="B85" s="42"/>
      <c r="C85" s="42"/>
      <c r="D85" s="43"/>
      <c r="E85" s="44" t="s">
        <v>358</v>
      </c>
      <c r="F85" s="41" t="s">
        <v>359</v>
      </c>
      <c r="G85" s="45" t="s">
        <v>172</v>
      </c>
      <c r="H85" s="46" t="n">
        <v>4417</v>
      </c>
      <c r="I85" s="47"/>
      <c r="J85" s="47" t="n">
        <v>1</v>
      </c>
      <c r="K85" s="47"/>
      <c r="L85" s="47" t="n">
        <f aca="false">ROUND(I85*K85, 2)</f>
        <v>0</v>
      </c>
    </row>
    <row r="86" customFormat="false" ht="12.8" hidden="false" customHeight="false" outlineLevel="3" collapsed="false">
      <c r="A86" s="51" t="s">
        <v>360</v>
      </c>
      <c r="B86" s="52"/>
      <c r="C86" s="52"/>
      <c r="D86" s="53" t="s">
        <v>361</v>
      </c>
      <c r="E86" s="51" t="s">
        <v>154</v>
      </c>
      <c r="F86" s="51" t="s">
        <v>75</v>
      </c>
      <c r="G86" s="52"/>
      <c r="H86" s="52"/>
      <c r="I86" s="52"/>
      <c r="J86" s="52"/>
      <c r="K86" s="52"/>
      <c r="L86" s="54" t="n">
        <f aca="false">SUM(L87:L87)</f>
        <v>0</v>
      </c>
    </row>
    <row r="87" customFormat="false" ht="19.5" hidden="false" customHeight="false" outlineLevel="4" collapsed="false">
      <c r="A87" s="41" t="s">
        <v>362</v>
      </c>
      <c r="B87" s="42"/>
      <c r="C87" s="42"/>
      <c r="D87" s="43"/>
      <c r="E87" s="44" t="s">
        <v>363</v>
      </c>
      <c r="F87" s="41" t="s">
        <v>364</v>
      </c>
      <c r="G87" s="45" t="s">
        <v>172</v>
      </c>
      <c r="H87" s="46" t="n">
        <v>4417</v>
      </c>
      <c r="I87" s="47"/>
      <c r="J87" s="47" t="n">
        <v>1</v>
      </c>
      <c r="K87" s="47"/>
      <c r="L87" s="47" t="n">
        <f aca="false">ROUND(I87*K87, 2)</f>
        <v>0</v>
      </c>
    </row>
    <row r="88" customFormat="false" ht="12.8" hidden="false" customHeight="false" outlineLevel="1" collapsed="false">
      <c r="A88" s="32" t="s">
        <v>19</v>
      </c>
      <c r="B88" s="33"/>
      <c r="C88" s="33"/>
      <c r="D88" s="34" t="s">
        <v>365</v>
      </c>
      <c r="E88" s="32" t="s">
        <v>151</v>
      </c>
      <c r="F88" s="32" t="s">
        <v>78</v>
      </c>
      <c r="G88" s="33"/>
      <c r="H88" s="33"/>
      <c r="I88" s="33"/>
      <c r="J88" s="33"/>
      <c r="K88" s="33"/>
      <c r="L88" s="35" t="n">
        <f aca="false">'1 BUDOWA DROGI GMINNEJ PUBLICZN'!L89+'1 BUDOWA DROGI GMINNEJ PUBLICZN'!L91+'1 BUDOWA DROGI GMINNEJ PUBLICZN'!L93</f>
        <v>0</v>
      </c>
    </row>
    <row r="89" customFormat="false" ht="12.8" hidden="false" customHeight="false" outlineLevel="2" collapsed="false">
      <c r="A89" s="36" t="s">
        <v>366</v>
      </c>
      <c r="B89" s="37"/>
      <c r="C89" s="37"/>
      <c r="D89" s="38" t="s">
        <v>367</v>
      </c>
      <c r="E89" s="36" t="s">
        <v>154</v>
      </c>
      <c r="F89" s="36" t="s">
        <v>81</v>
      </c>
      <c r="G89" s="37"/>
      <c r="H89" s="37"/>
      <c r="I89" s="37"/>
      <c r="J89" s="37"/>
      <c r="K89" s="37"/>
      <c r="L89" s="40" t="n">
        <f aca="false">SUM(L90:L90)</f>
        <v>0</v>
      </c>
    </row>
    <row r="90" customFormat="false" ht="22.5" hidden="false" customHeight="false" outlineLevel="3" collapsed="false">
      <c r="A90" s="41" t="s">
        <v>368</v>
      </c>
      <c r="B90" s="42"/>
      <c r="C90" s="42"/>
      <c r="D90" s="43"/>
      <c r="E90" s="44" t="s">
        <v>208</v>
      </c>
      <c r="F90" s="45" t="s">
        <v>369</v>
      </c>
      <c r="G90" s="45" t="s">
        <v>172</v>
      </c>
      <c r="H90" s="46" t="n">
        <v>1594</v>
      </c>
      <c r="I90" s="47"/>
      <c r="J90" s="47" t="n">
        <v>1</v>
      </c>
      <c r="K90" s="47"/>
      <c r="L90" s="47" t="n">
        <f aca="false">ROUND(I90*K90, 2)</f>
        <v>0</v>
      </c>
    </row>
    <row r="91" customFormat="false" ht="12.8" hidden="false" customHeight="false" outlineLevel="2" collapsed="false">
      <c r="A91" s="36" t="s">
        <v>370</v>
      </c>
      <c r="B91" s="37"/>
      <c r="C91" s="37"/>
      <c r="D91" s="38" t="s">
        <v>371</v>
      </c>
      <c r="E91" s="36" t="s">
        <v>154</v>
      </c>
      <c r="F91" s="36" t="s">
        <v>84</v>
      </c>
      <c r="G91" s="37"/>
      <c r="H91" s="37"/>
      <c r="I91" s="37"/>
      <c r="J91" s="37"/>
      <c r="K91" s="37"/>
      <c r="L91" s="40" t="n">
        <f aca="false">SUM(L92:L92)</f>
        <v>0</v>
      </c>
    </row>
    <row r="92" customFormat="false" ht="19.5" hidden="false" customHeight="false" outlineLevel="3" collapsed="false">
      <c r="A92" s="41" t="s">
        <v>372</v>
      </c>
      <c r="B92" s="42"/>
      <c r="C92" s="42"/>
      <c r="D92" s="43"/>
      <c r="E92" s="44" t="s">
        <v>373</v>
      </c>
      <c r="F92" s="41" t="s">
        <v>374</v>
      </c>
      <c r="G92" s="45" t="s">
        <v>164</v>
      </c>
      <c r="H92" s="46" t="n">
        <v>715.9</v>
      </c>
      <c r="I92" s="47"/>
      <c r="J92" s="47" t="n">
        <v>1</v>
      </c>
      <c r="K92" s="47"/>
      <c r="L92" s="47" t="n">
        <f aca="false">ROUND(I92*K92, 2)</f>
        <v>0</v>
      </c>
    </row>
    <row r="93" customFormat="false" ht="22.5" hidden="false" customHeight="false" outlineLevel="2" collapsed="false">
      <c r="A93" s="36" t="s">
        <v>375</v>
      </c>
      <c r="B93" s="37"/>
      <c r="C93" s="37"/>
      <c r="D93" s="38" t="s">
        <v>376</v>
      </c>
      <c r="E93" s="36" t="s">
        <v>151</v>
      </c>
      <c r="F93" s="36" t="s">
        <v>87</v>
      </c>
      <c r="G93" s="37"/>
      <c r="H93" s="37"/>
      <c r="I93" s="37"/>
      <c r="J93" s="37"/>
      <c r="K93" s="37"/>
      <c r="L93" s="40" t="n">
        <f aca="false">'1 BUDOWA DROGI GMINNEJ PUBLICZN'!L94+'1 BUDOWA DROGI GMINNEJ PUBLICZN'!L97+'1 BUDOWA DROGI GMINNEJ PUBLICZN'!L102+'1 BUDOWA DROGI GMINNEJ PUBLICZN'!L107</f>
        <v>0</v>
      </c>
    </row>
    <row r="94" customFormat="false" ht="12.8" hidden="false" customHeight="false" outlineLevel="3" collapsed="false">
      <c r="A94" s="51" t="s">
        <v>377</v>
      </c>
      <c r="B94" s="52"/>
      <c r="C94" s="52"/>
      <c r="D94" s="53" t="s">
        <v>378</v>
      </c>
      <c r="E94" s="51" t="s">
        <v>154</v>
      </c>
      <c r="F94" s="51" t="s">
        <v>90</v>
      </c>
      <c r="G94" s="52"/>
      <c r="H94" s="52"/>
      <c r="I94" s="52"/>
      <c r="J94" s="52"/>
      <c r="K94" s="52"/>
      <c r="L94" s="54" t="n">
        <f aca="false">SUM(L95:L96)</f>
        <v>0</v>
      </c>
    </row>
    <row r="95" customFormat="false" ht="19.5" hidden="false" customHeight="false" outlineLevel="4" collapsed="false">
      <c r="A95" s="41" t="s">
        <v>379</v>
      </c>
      <c r="B95" s="42"/>
      <c r="C95" s="42"/>
      <c r="D95" s="43"/>
      <c r="E95" s="44" t="s">
        <v>380</v>
      </c>
      <c r="F95" s="41" t="s">
        <v>381</v>
      </c>
      <c r="G95" s="45" t="s">
        <v>172</v>
      </c>
      <c r="H95" s="46" t="n">
        <v>41.34</v>
      </c>
      <c r="I95" s="47"/>
      <c r="J95" s="47" t="n">
        <v>1</v>
      </c>
      <c r="K95" s="47"/>
      <c r="L95" s="47" t="n">
        <f aca="false">ROUND(I95*K95, 2)</f>
        <v>0</v>
      </c>
    </row>
    <row r="96" customFormat="false" ht="19.5" hidden="false" customHeight="false" outlineLevel="4" collapsed="false">
      <c r="A96" s="41" t="s">
        <v>382</v>
      </c>
      <c r="B96" s="42"/>
      <c r="C96" s="42"/>
      <c r="D96" s="43"/>
      <c r="E96" s="44" t="s">
        <v>383</v>
      </c>
      <c r="F96" s="41" t="s">
        <v>384</v>
      </c>
      <c r="G96" s="45" t="s">
        <v>172</v>
      </c>
      <c r="H96" s="46" t="n">
        <v>152.88</v>
      </c>
      <c r="I96" s="47"/>
      <c r="J96" s="47" t="n">
        <v>1</v>
      </c>
      <c r="K96" s="47"/>
      <c r="L96" s="47" t="n">
        <f aca="false">ROUND(I96*K96, 2)</f>
        <v>0</v>
      </c>
    </row>
    <row r="97" customFormat="false" ht="12.8" hidden="false" customHeight="false" outlineLevel="3" collapsed="false">
      <c r="A97" s="51" t="s">
        <v>385</v>
      </c>
      <c r="B97" s="52"/>
      <c r="C97" s="52"/>
      <c r="D97" s="53" t="s">
        <v>386</v>
      </c>
      <c r="E97" s="51" t="s">
        <v>154</v>
      </c>
      <c r="F97" s="51" t="s">
        <v>93</v>
      </c>
      <c r="G97" s="52"/>
      <c r="H97" s="52"/>
      <c r="I97" s="52"/>
      <c r="J97" s="52"/>
      <c r="K97" s="52"/>
      <c r="L97" s="54" t="n">
        <f aca="false">SUM(L98:L101)</f>
        <v>0</v>
      </c>
    </row>
    <row r="98" customFormat="false" ht="37.5" hidden="false" customHeight="false" outlineLevel="4" collapsed="false">
      <c r="A98" s="45" t="s">
        <v>387</v>
      </c>
      <c r="B98" s="42"/>
      <c r="C98" s="42"/>
      <c r="D98" s="43"/>
      <c r="E98" s="44" t="s">
        <v>388</v>
      </c>
      <c r="F98" s="41" t="s">
        <v>389</v>
      </c>
      <c r="G98" s="45" t="s">
        <v>185</v>
      </c>
      <c r="H98" s="46" t="n">
        <v>0.075</v>
      </c>
      <c r="I98" s="47"/>
      <c r="J98" s="47" t="n">
        <v>1</v>
      </c>
      <c r="K98" s="47"/>
      <c r="L98" s="47" t="n">
        <f aca="false">ROUND(I98*K98, 2)</f>
        <v>0</v>
      </c>
    </row>
    <row r="99" customFormat="false" ht="12.8" hidden="false" customHeight="false" outlineLevel="4" collapsed="false">
      <c r="A99" s="45" t="s">
        <v>390</v>
      </c>
      <c r="B99" s="42"/>
      <c r="C99" s="42"/>
      <c r="D99" s="43"/>
      <c r="E99" s="44" t="s">
        <v>391</v>
      </c>
      <c r="F99" s="41" t="s">
        <v>392</v>
      </c>
      <c r="G99" s="45" t="s">
        <v>176</v>
      </c>
      <c r="H99" s="46" t="n">
        <v>2</v>
      </c>
      <c r="I99" s="47"/>
      <c r="J99" s="47" t="n">
        <v>1</v>
      </c>
      <c r="K99" s="47"/>
      <c r="L99" s="47" t="n">
        <f aca="false">ROUND(I99*K99, 2)</f>
        <v>0</v>
      </c>
    </row>
    <row r="100" customFormat="false" ht="19.5" hidden="false" customHeight="false" outlineLevel="4" collapsed="false">
      <c r="A100" s="45" t="s">
        <v>393</v>
      </c>
      <c r="B100" s="42"/>
      <c r="C100" s="42"/>
      <c r="D100" s="43"/>
      <c r="E100" s="44" t="s">
        <v>394</v>
      </c>
      <c r="F100" s="41" t="s">
        <v>395</v>
      </c>
      <c r="G100" s="45" t="s">
        <v>176</v>
      </c>
      <c r="H100" s="46" t="n">
        <v>2</v>
      </c>
      <c r="I100" s="47"/>
      <c r="J100" s="47" t="n">
        <v>1</v>
      </c>
      <c r="K100" s="47"/>
      <c r="L100" s="47" t="n">
        <f aca="false">ROUND(I100*K100, 2)</f>
        <v>0</v>
      </c>
    </row>
    <row r="101" customFormat="false" ht="19.5" hidden="false" customHeight="false" outlineLevel="4" collapsed="false">
      <c r="A101" s="45" t="s">
        <v>396</v>
      </c>
      <c r="B101" s="42"/>
      <c r="C101" s="42"/>
      <c r="D101" s="43"/>
      <c r="E101" s="44" t="s">
        <v>397</v>
      </c>
      <c r="F101" s="41" t="s">
        <v>398</v>
      </c>
      <c r="G101" s="45" t="s">
        <v>176</v>
      </c>
      <c r="H101" s="46" t="n">
        <v>2</v>
      </c>
      <c r="I101" s="47"/>
      <c r="J101" s="47" t="n">
        <v>1</v>
      </c>
      <c r="K101" s="47"/>
      <c r="L101" s="47" t="n">
        <f aca="false">ROUND(I101*K101, 2)</f>
        <v>0</v>
      </c>
    </row>
    <row r="102" customFormat="false" ht="12.8" hidden="false" customHeight="false" outlineLevel="3" collapsed="false">
      <c r="A102" s="51" t="s">
        <v>399</v>
      </c>
      <c r="B102" s="52"/>
      <c r="C102" s="52"/>
      <c r="D102" s="53" t="s">
        <v>400</v>
      </c>
      <c r="E102" s="51" t="s">
        <v>154</v>
      </c>
      <c r="F102" s="51" t="s">
        <v>96</v>
      </c>
      <c r="G102" s="52"/>
      <c r="H102" s="52"/>
      <c r="I102" s="52"/>
      <c r="J102" s="52"/>
      <c r="K102" s="52"/>
      <c r="L102" s="54" t="n">
        <f aca="false">SUM(L103:L106)</f>
        <v>0</v>
      </c>
    </row>
    <row r="103" customFormat="false" ht="12.8" hidden="false" customHeight="false" outlineLevel="4" collapsed="false">
      <c r="A103" s="41" t="s">
        <v>401</v>
      </c>
      <c r="B103" s="42"/>
      <c r="C103" s="42"/>
      <c r="D103" s="43"/>
      <c r="E103" s="44" t="s">
        <v>402</v>
      </c>
      <c r="F103" s="41" t="s">
        <v>403</v>
      </c>
      <c r="G103" s="45" t="s">
        <v>176</v>
      </c>
      <c r="H103" s="46" t="n">
        <v>1</v>
      </c>
      <c r="I103" s="47"/>
      <c r="J103" s="47" t="n">
        <v>1</v>
      </c>
      <c r="K103" s="47"/>
      <c r="L103" s="47" t="n">
        <f aca="false">ROUND(I103*K103, 2)</f>
        <v>0</v>
      </c>
    </row>
    <row r="104" customFormat="false" ht="19.5" hidden="false" customHeight="false" outlineLevel="4" collapsed="false">
      <c r="A104" s="41" t="s">
        <v>404</v>
      </c>
      <c r="B104" s="42"/>
      <c r="C104" s="42"/>
      <c r="D104" s="43"/>
      <c r="E104" s="44" t="s">
        <v>178</v>
      </c>
      <c r="F104" s="41" t="s">
        <v>405</v>
      </c>
      <c r="G104" s="45" t="s">
        <v>176</v>
      </c>
      <c r="H104" s="46" t="n">
        <v>1</v>
      </c>
      <c r="I104" s="47"/>
      <c r="J104" s="47" t="n">
        <v>1</v>
      </c>
      <c r="K104" s="47"/>
      <c r="L104" s="47" t="n">
        <f aca="false">ROUND(I104*K104, 2)</f>
        <v>0</v>
      </c>
    </row>
    <row r="105" customFormat="false" ht="19.5" hidden="false" customHeight="false" outlineLevel="4" collapsed="false">
      <c r="A105" s="41" t="s">
        <v>406</v>
      </c>
      <c r="B105" s="42"/>
      <c r="C105" s="42"/>
      <c r="D105" s="43"/>
      <c r="E105" s="44" t="s">
        <v>407</v>
      </c>
      <c r="F105" s="41" t="s">
        <v>408</v>
      </c>
      <c r="G105" s="45" t="s">
        <v>176</v>
      </c>
      <c r="H105" s="46" t="n">
        <v>1</v>
      </c>
      <c r="I105" s="47"/>
      <c r="J105" s="47" t="n">
        <v>1</v>
      </c>
      <c r="K105" s="47"/>
      <c r="L105" s="47" t="n">
        <f aca="false">ROUND(I105*K105, 2)</f>
        <v>0</v>
      </c>
    </row>
    <row r="106" customFormat="false" ht="19.5" hidden="false" customHeight="false" outlineLevel="4" collapsed="false">
      <c r="A106" s="41" t="s">
        <v>409</v>
      </c>
      <c r="B106" s="42"/>
      <c r="C106" s="42"/>
      <c r="D106" s="43"/>
      <c r="E106" s="44" t="s">
        <v>394</v>
      </c>
      <c r="F106" s="41" t="s">
        <v>410</v>
      </c>
      <c r="G106" s="45" t="s">
        <v>176</v>
      </c>
      <c r="H106" s="46" t="n">
        <v>1</v>
      </c>
      <c r="I106" s="47"/>
      <c r="J106" s="47" t="n">
        <v>1</v>
      </c>
      <c r="K106" s="47"/>
      <c r="L106" s="47" t="n">
        <f aca="false">ROUND(I106*K106, 2)</f>
        <v>0</v>
      </c>
    </row>
    <row r="107" customFormat="false" ht="12.8" hidden="false" customHeight="false" outlineLevel="3" collapsed="false">
      <c r="A107" s="51" t="s">
        <v>411</v>
      </c>
      <c r="B107" s="52"/>
      <c r="C107" s="52"/>
      <c r="D107" s="53" t="s">
        <v>412</v>
      </c>
      <c r="E107" s="51" t="s">
        <v>154</v>
      </c>
      <c r="F107" s="51" t="s">
        <v>99</v>
      </c>
      <c r="G107" s="52"/>
      <c r="H107" s="52"/>
      <c r="I107" s="52"/>
      <c r="J107" s="52"/>
      <c r="K107" s="52"/>
      <c r="L107" s="54" t="n">
        <f aca="false">SUM(L108:L108)</f>
        <v>0</v>
      </c>
    </row>
    <row r="108" customFormat="false" ht="19.5" hidden="false" customHeight="false" outlineLevel="4" collapsed="false">
      <c r="A108" s="41" t="s">
        <v>413</v>
      </c>
      <c r="B108" s="42"/>
      <c r="C108" s="42"/>
      <c r="D108" s="43"/>
      <c r="E108" s="44" t="s">
        <v>414</v>
      </c>
      <c r="F108" s="41" t="s">
        <v>415</v>
      </c>
      <c r="G108" s="45" t="s">
        <v>164</v>
      </c>
      <c r="H108" s="46" t="n">
        <v>854</v>
      </c>
      <c r="I108" s="47"/>
      <c r="J108" s="47" t="n">
        <v>1</v>
      </c>
      <c r="K108" s="47"/>
      <c r="L108" s="47" t="n">
        <f aca="false">ROUND(I108*K108, 2)</f>
        <v>0</v>
      </c>
    </row>
    <row r="109" customFormat="false" ht="12.8" hidden="false" customHeight="false" outlineLevel="1" collapsed="false">
      <c r="A109" s="32" t="s">
        <v>20</v>
      </c>
      <c r="B109" s="33"/>
      <c r="C109" s="33"/>
      <c r="D109" s="34" t="s">
        <v>416</v>
      </c>
      <c r="E109" s="32" t="s">
        <v>151</v>
      </c>
      <c r="F109" s="32" t="s">
        <v>102</v>
      </c>
      <c r="G109" s="33"/>
      <c r="H109" s="33"/>
      <c r="I109" s="33"/>
      <c r="J109" s="33"/>
      <c r="K109" s="33"/>
      <c r="L109" s="35" t="n">
        <f aca="false">'1 BUDOWA DROGI GMINNEJ PUBLICZN'!L110+'1 BUDOWA DROGI GMINNEJ PUBLICZN'!L113+'1 BUDOWA DROGI GMINNEJ PUBLICZN'!L115+'1 BUDOWA DROGI GMINNEJ PUBLICZN'!L119</f>
        <v>0</v>
      </c>
    </row>
    <row r="110" customFormat="false" ht="12.8" hidden="false" customHeight="false" outlineLevel="2" collapsed="false">
      <c r="A110" s="36" t="s">
        <v>417</v>
      </c>
      <c r="B110" s="37"/>
      <c r="C110" s="37"/>
      <c r="D110" s="38" t="s">
        <v>418</v>
      </c>
      <c r="E110" s="36" t="s">
        <v>154</v>
      </c>
      <c r="F110" s="36" t="s">
        <v>105</v>
      </c>
      <c r="G110" s="37"/>
      <c r="H110" s="37"/>
      <c r="I110" s="37"/>
      <c r="J110" s="37"/>
      <c r="K110" s="37"/>
      <c r="L110" s="40" t="n">
        <f aca="false">SUM(L111:L112)</f>
        <v>0</v>
      </c>
    </row>
    <row r="111" customFormat="false" ht="12.8" hidden="false" customHeight="false" outlineLevel="3" collapsed="false">
      <c r="A111" s="41" t="s">
        <v>419</v>
      </c>
      <c r="B111" s="42"/>
      <c r="C111" s="42"/>
      <c r="D111" s="43"/>
      <c r="E111" s="44" t="s">
        <v>420</v>
      </c>
      <c r="F111" s="41" t="s">
        <v>421</v>
      </c>
      <c r="G111" s="45" t="s">
        <v>185</v>
      </c>
      <c r="H111" s="46" t="n">
        <v>50.646</v>
      </c>
      <c r="I111" s="47"/>
      <c r="J111" s="47" t="n">
        <v>1</v>
      </c>
      <c r="K111" s="47"/>
      <c r="L111" s="47" t="n">
        <f aca="false">ROUND(I111*K111, 2)</f>
        <v>0</v>
      </c>
    </row>
    <row r="112" customFormat="false" ht="19.5" hidden="false" customHeight="false" outlineLevel="3" collapsed="false">
      <c r="A112" s="41" t="s">
        <v>422</v>
      </c>
      <c r="B112" s="42"/>
      <c r="C112" s="42"/>
      <c r="D112" s="43"/>
      <c r="E112" s="44" t="s">
        <v>423</v>
      </c>
      <c r="F112" s="41" t="s">
        <v>424</v>
      </c>
      <c r="G112" s="45" t="s">
        <v>164</v>
      </c>
      <c r="H112" s="46" t="n">
        <v>723.51</v>
      </c>
      <c r="I112" s="47"/>
      <c r="J112" s="47" t="n">
        <v>1</v>
      </c>
      <c r="K112" s="47"/>
      <c r="L112" s="47" t="n">
        <f aca="false">ROUND(I112*K112, 2)</f>
        <v>0</v>
      </c>
    </row>
    <row r="113" customFormat="false" ht="12.8" hidden="false" customHeight="false" outlineLevel="2" collapsed="false">
      <c r="A113" s="36" t="s">
        <v>425</v>
      </c>
      <c r="B113" s="37"/>
      <c r="C113" s="37"/>
      <c r="D113" s="38" t="s">
        <v>426</v>
      </c>
      <c r="E113" s="36" t="s">
        <v>154</v>
      </c>
      <c r="F113" s="36" t="s">
        <v>108</v>
      </c>
      <c r="G113" s="37"/>
      <c r="H113" s="37"/>
      <c r="I113" s="37"/>
      <c r="J113" s="37"/>
      <c r="K113" s="37"/>
      <c r="L113" s="40" t="n">
        <f aca="false">SUM(L114:L114)</f>
        <v>0</v>
      </c>
    </row>
    <row r="114" customFormat="false" ht="19.5" hidden="false" customHeight="false" outlineLevel="3" collapsed="false">
      <c r="A114" s="41" t="s">
        <v>427</v>
      </c>
      <c r="B114" s="42"/>
      <c r="C114" s="42"/>
      <c r="D114" s="43"/>
      <c r="E114" s="44" t="s">
        <v>428</v>
      </c>
      <c r="F114" s="41" t="s">
        <v>429</v>
      </c>
      <c r="G114" s="45" t="s">
        <v>164</v>
      </c>
      <c r="H114" s="46" t="n">
        <v>721.71</v>
      </c>
      <c r="I114" s="47"/>
      <c r="J114" s="47" t="n">
        <v>1</v>
      </c>
      <c r="K114" s="47"/>
      <c r="L114" s="47" t="n">
        <f aca="false">ROUND(I114*K114, 2)</f>
        <v>0</v>
      </c>
    </row>
    <row r="115" customFormat="false" ht="12.8" hidden="false" customHeight="false" outlineLevel="2" collapsed="false">
      <c r="A115" s="36" t="s">
        <v>430</v>
      </c>
      <c r="B115" s="37"/>
      <c r="C115" s="37"/>
      <c r="D115" s="38" t="s">
        <v>431</v>
      </c>
      <c r="E115" s="36" t="s">
        <v>154</v>
      </c>
      <c r="F115" s="39" t="s">
        <v>111</v>
      </c>
      <c r="G115" s="37"/>
      <c r="H115" s="37"/>
      <c r="I115" s="37"/>
      <c r="J115" s="37"/>
      <c r="K115" s="37"/>
      <c r="L115" s="40" t="n">
        <f aca="false">SUM(L116:L118)</f>
        <v>0</v>
      </c>
    </row>
    <row r="116" customFormat="false" ht="28.5" hidden="false" customHeight="false" outlineLevel="3" collapsed="false">
      <c r="A116" s="41" t="s">
        <v>432</v>
      </c>
      <c r="B116" s="42"/>
      <c r="C116" s="42"/>
      <c r="D116" s="43"/>
      <c r="E116" s="44" t="s">
        <v>326</v>
      </c>
      <c r="F116" s="41" t="s">
        <v>433</v>
      </c>
      <c r="G116" s="45" t="s">
        <v>172</v>
      </c>
      <c r="H116" s="46" t="n">
        <v>1128.9</v>
      </c>
      <c r="I116" s="47"/>
      <c r="J116" s="47" t="n">
        <v>1</v>
      </c>
      <c r="K116" s="47"/>
      <c r="L116" s="47" t="n">
        <f aca="false">ROUND(I116*K116, 2)</f>
        <v>0</v>
      </c>
    </row>
    <row r="117" customFormat="false" ht="28.5" hidden="false" customHeight="false" outlineLevel="3" collapsed="false">
      <c r="A117" s="41" t="s">
        <v>434</v>
      </c>
      <c r="B117" s="42"/>
      <c r="C117" s="42"/>
      <c r="D117" s="43"/>
      <c r="E117" s="44" t="s">
        <v>346</v>
      </c>
      <c r="F117" s="41" t="s">
        <v>435</v>
      </c>
      <c r="G117" s="45" t="s">
        <v>172</v>
      </c>
      <c r="H117" s="46" t="n">
        <v>1072.455</v>
      </c>
      <c r="I117" s="47"/>
      <c r="J117" s="47" t="n">
        <v>1</v>
      </c>
      <c r="K117" s="47"/>
      <c r="L117" s="47" t="n">
        <f aca="false">ROUND(I117*K117, 2)</f>
        <v>0</v>
      </c>
    </row>
    <row r="118" customFormat="false" ht="28.5" hidden="false" customHeight="false" outlineLevel="3" collapsed="false">
      <c r="A118" s="41" t="s">
        <v>436</v>
      </c>
      <c r="B118" s="42"/>
      <c r="C118" s="42"/>
      <c r="D118" s="43"/>
      <c r="E118" s="44" t="s">
        <v>437</v>
      </c>
      <c r="F118" s="41" t="s">
        <v>438</v>
      </c>
      <c r="G118" s="45" t="s">
        <v>172</v>
      </c>
      <c r="H118" s="46" t="n">
        <v>1128.9</v>
      </c>
      <c r="I118" s="47"/>
      <c r="J118" s="47" t="n">
        <v>1</v>
      </c>
      <c r="K118" s="47"/>
      <c r="L118" s="47" t="n">
        <f aca="false">ROUND(I118*K118, 2)</f>
        <v>0</v>
      </c>
    </row>
    <row r="119" customFormat="false" ht="12.8" hidden="false" customHeight="false" outlineLevel="2" collapsed="false">
      <c r="A119" s="36" t="s">
        <v>439</v>
      </c>
      <c r="B119" s="37"/>
      <c r="C119" s="37"/>
      <c r="D119" s="38" t="s">
        <v>440</v>
      </c>
      <c r="E119" s="36" t="s">
        <v>154</v>
      </c>
      <c r="F119" s="36" t="s">
        <v>114</v>
      </c>
      <c r="G119" s="37"/>
      <c r="H119" s="37"/>
      <c r="I119" s="37"/>
      <c r="J119" s="37"/>
      <c r="K119" s="37"/>
      <c r="L119" s="40" t="n">
        <f aca="false">SUM(L120:L121)</f>
        <v>0</v>
      </c>
    </row>
    <row r="120" customFormat="false" ht="12.8" hidden="false" customHeight="false" outlineLevel="3" collapsed="false">
      <c r="A120" s="41" t="s">
        <v>441</v>
      </c>
      <c r="B120" s="42"/>
      <c r="C120" s="42"/>
      <c r="D120" s="43"/>
      <c r="E120" s="44" t="s">
        <v>442</v>
      </c>
      <c r="F120" s="41" t="s">
        <v>443</v>
      </c>
      <c r="G120" s="45" t="s">
        <v>185</v>
      </c>
      <c r="H120" s="46" t="n">
        <v>37.8</v>
      </c>
      <c r="I120" s="47"/>
      <c r="J120" s="47" t="n">
        <v>1</v>
      </c>
      <c r="K120" s="47"/>
      <c r="L120" s="47" t="n">
        <f aca="false">ROUND(I120*K120, 2)</f>
        <v>0</v>
      </c>
    </row>
    <row r="121" customFormat="false" ht="28.5" hidden="false" customHeight="false" outlineLevel="3" collapsed="false">
      <c r="A121" s="41" t="s">
        <v>444</v>
      </c>
      <c r="B121" s="42"/>
      <c r="C121" s="42"/>
      <c r="D121" s="43"/>
      <c r="E121" s="44" t="s">
        <v>445</v>
      </c>
      <c r="F121" s="41" t="s">
        <v>446</v>
      </c>
      <c r="G121" s="45" t="s">
        <v>164</v>
      </c>
      <c r="H121" s="46" t="n">
        <v>754.9</v>
      </c>
      <c r="I121" s="47"/>
      <c r="J121" s="47" t="n">
        <v>1</v>
      </c>
      <c r="K121" s="47"/>
      <c r="L121" s="47" t="n">
        <f aca="false">ROUND(I121*K121, 2)</f>
        <v>0</v>
      </c>
    </row>
    <row r="122" customFormat="false" ht="12.8" hidden="false" customHeight="false" outlineLevel="1" collapsed="false">
      <c r="A122" s="32" t="s">
        <v>21</v>
      </c>
      <c r="B122" s="33"/>
      <c r="C122" s="33"/>
      <c r="D122" s="34" t="s">
        <v>447</v>
      </c>
      <c r="E122" s="32" t="s">
        <v>151</v>
      </c>
      <c r="F122" s="32" t="s">
        <v>448</v>
      </c>
      <c r="G122" s="33"/>
      <c r="H122" s="33"/>
      <c r="I122" s="33"/>
      <c r="J122" s="33"/>
      <c r="K122" s="33"/>
      <c r="L122" s="35" t="n">
        <f aca="false">'1 BUDOWA DROGI GMINNEJ PUBLICZN'!L123+'1 BUDOWA DROGI GMINNEJ PUBLICZN'!L128+'1 BUDOWA DROGI GMINNEJ PUBLICZN'!L130+'1 BUDOWA DROGI GMINNEJ PUBLICZN'!L138+'1 BUDOWA DROGI GMINNEJ PUBLICZN'!L140+'1 BUDOWA DROGI GMINNEJ PUBLICZN'!L156+'1 BUDOWA DROGI GMINNEJ PUBLICZN'!L173</f>
        <v>0</v>
      </c>
    </row>
    <row r="123" customFormat="false" ht="12.8" hidden="false" customHeight="false" outlineLevel="2" collapsed="false">
      <c r="A123" s="36" t="s">
        <v>449</v>
      </c>
      <c r="B123" s="37"/>
      <c r="C123" s="37"/>
      <c r="D123" s="38" t="s">
        <v>450</v>
      </c>
      <c r="E123" s="36" t="s">
        <v>154</v>
      </c>
      <c r="F123" s="36" t="s">
        <v>120</v>
      </c>
      <c r="G123" s="37"/>
      <c r="H123" s="37"/>
      <c r="I123" s="37"/>
      <c r="J123" s="37"/>
      <c r="K123" s="37"/>
      <c r="L123" s="40" t="n">
        <f aca="false">SUM(L124:L127)</f>
        <v>0</v>
      </c>
    </row>
    <row r="124" customFormat="false" ht="39.1" hidden="false" customHeight="true" outlineLevel="3" collapsed="false">
      <c r="A124" s="41" t="s">
        <v>451</v>
      </c>
      <c r="B124" s="42"/>
      <c r="C124" s="42"/>
      <c r="D124" s="43"/>
      <c r="E124" s="44" t="s">
        <v>452</v>
      </c>
      <c r="F124" s="41" t="s">
        <v>453</v>
      </c>
      <c r="G124" s="45" t="s">
        <v>172</v>
      </c>
      <c r="H124" s="46" t="n">
        <v>750</v>
      </c>
      <c r="I124" s="47"/>
      <c r="J124" s="47" t="n">
        <v>1</v>
      </c>
      <c r="K124" s="47"/>
      <c r="L124" s="47" t="n">
        <f aca="false">ROUND(I124*K124, 2)</f>
        <v>0</v>
      </c>
    </row>
    <row r="125" customFormat="false" ht="28.5" hidden="false" customHeight="false" outlineLevel="3" collapsed="false">
      <c r="A125" s="41" t="s">
        <v>454</v>
      </c>
      <c r="B125" s="42"/>
      <c r="C125" s="42"/>
      <c r="D125" s="43"/>
      <c r="E125" s="44" t="s">
        <v>455</v>
      </c>
      <c r="F125" s="41" t="s">
        <v>456</v>
      </c>
      <c r="G125" s="45" t="s">
        <v>185</v>
      </c>
      <c r="H125" s="46" t="n">
        <v>225</v>
      </c>
      <c r="I125" s="47"/>
      <c r="J125" s="47" t="n">
        <v>1</v>
      </c>
      <c r="K125" s="47"/>
      <c r="L125" s="47" t="n">
        <f aca="false">ROUND(I125*K125, 2)</f>
        <v>0</v>
      </c>
    </row>
    <row r="126" customFormat="false" ht="28.5" hidden="false" customHeight="false" outlineLevel="3" collapsed="false">
      <c r="A126" s="41" t="s">
        <v>457</v>
      </c>
      <c r="B126" s="42"/>
      <c r="C126" s="42"/>
      <c r="D126" s="43"/>
      <c r="E126" s="44" t="s">
        <v>346</v>
      </c>
      <c r="F126" s="41" t="s">
        <v>458</v>
      </c>
      <c r="G126" s="45" t="s">
        <v>172</v>
      </c>
      <c r="H126" s="46" t="n">
        <v>750</v>
      </c>
      <c r="I126" s="47"/>
      <c r="J126" s="47" t="n">
        <v>1</v>
      </c>
      <c r="K126" s="47"/>
      <c r="L126" s="47" t="n">
        <f aca="false">ROUND(I126*K126, 2)</f>
        <v>0</v>
      </c>
    </row>
    <row r="127" customFormat="false" ht="37.5" hidden="false" customHeight="false" outlineLevel="3" collapsed="false">
      <c r="A127" s="41" t="s">
        <v>459</v>
      </c>
      <c r="B127" s="42"/>
      <c r="C127" s="42"/>
      <c r="D127" s="43"/>
      <c r="E127" s="44" t="s">
        <v>460</v>
      </c>
      <c r="F127" s="41" t="s">
        <v>461</v>
      </c>
      <c r="G127" s="45" t="s">
        <v>172</v>
      </c>
      <c r="H127" s="46" t="n">
        <v>750</v>
      </c>
      <c r="I127" s="47"/>
      <c r="J127" s="47" t="n">
        <v>1</v>
      </c>
      <c r="K127" s="47"/>
      <c r="L127" s="47" t="n">
        <f aca="false">ROUND(I127*K127, 2)</f>
        <v>0</v>
      </c>
    </row>
    <row r="128" customFormat="false" ht="12.8" hidden="false" customHeight="false" outlineLevel="2" collapsed="false">
      <c r="A128" s="36" t="s">
        <v>462</v>
      </c>
      <c r="B128" s="37"/>
      <c r="C128" s="37"/>
      <c r="D128" s="38" t="s">
        <v>463</v>
      </c>
      <c r="E128" s="36" t="s">
        <v>154</v>
      </c>
      <c r="F128" s="36" t="s">
        <v>123</v>
      </c>
      <c r="G128" s="37"/>
      <c r="H128" s="37"/>
      <c r="I128" s="37"/>
      <c r="J128" s="37"/>
      <c r="K128" s="37"/>
      <c r="L128" s="40" t="n">
        <f aca="false">SUM(L129:L129)</f>
        <v>0</v>
      </c>
    </row>
    <row r="129" customFormat="false" ht="19.5" hidden="false" customHeight="false" outlineLevel="3" collapsed="false">
      <c r="A129" s="41" t="s">
        <v>464</v>
      </c>
      <c r="B129" s="42"/>
      <c r="C129" s="42"/>
      <c r="D129" s="43"/>
      <c r="E129" s="44" t="s">
        <v>465</v>
      </c>
      <c r="F129" s="41" t="s">
        <v>466</v>
      </c>
      <c r="G129" s="45" t="s">
        <v>172</v>
      </c>
      <c r="H129" s="46" t="n">
        <v>6797.51</v>
      </c>
      <c r="I129" s="47"/>
      <c r="J129" s="47" t="n">
        <v>1</v>
      </c>
      <c r="K129" s="47"/>
      <c r="L129" s="47" t="n">
        <f aca="false">ROUND(I129*K129, 2)</f>
        <v>0</v>
      </c>
    </row>
    <row r="130" customFormat="false" ht="22.5" hidden="false" customHeight="false" outlineLevel="2" collapsed="false">
      <c r="A130" s="36" t="s">
        <v>467</v>
      </c>
      <c r="B130" s="37"/>
      <c r="C130" s="37"/>
      <c r="D130" s="38" t="s">
        <v>468</v>
      </c>
      <c r="E130" s="36" t="s">
        <v>154</v>
      </c>
      <c r="F130" s="36" t="s">
        <v>469</v>
      </c>
      <c r="G130" s="37"/>
      <c r="H130" s="37"/>
      <c r="I130" s="37"/>
      <c r="J130" s="37"/>
      <c r="K130" s="37"/>
      <c r="L130" s="40" t="n">
        <f aca="false">SUM(L131:L137)</f>
        <v>0</v>
      </c>
    </row>
    <row r="131" customFormat="false" ht="19.5" hidden="false" customHeight="false" outlineLevel="3" collapsed="false">
      <c r="A131" s="41" t="s">
        <v>470</v>
      </c>
      <c r="B131" s="42"/>
      <c r="C131" s="42"/>
      <c r="D131" s="43"/>
      <c r="E131" s="44" t="s">
        <v>471</v>
      </c>
      <c r="F131" s="41" t="s">
        <v>472</v>
      </c>
      <c r="G131" s="45" t="s">
        <v>172</v>
      </c>
      <c r="H131" s="46" t="n">
        <v>338.4</v>
      </c>
      <c r="I131" s="47"/>
      <c r="J131" s="47" t="n">
        <v>1</v>
      </c>
      <c r="K131" s="47"/>
      <c r="L131" s="47" t="n">
        <f aca="false">ROUND(I131*K131, 2)</f>
        <v>0</v>
      </c>
    </row>
    <row r="132" customFormat="false" ht="37.5" hidden="false" customHeight="false" outlineLevel="3" collapsed="false">
      <c r="A132" s="41" t="s">
        <v>473</v>
      </c>
      <c r="B132" s="42"/>
      <c r="C132" s="42"/>
      <c r="D132" s="43"/>
      <c r="E132" s="44" t="s">
        <v>474</v>
      </c>
      <c r="F132" s="41" t="s">
        <v>475</v>
      </c>
      <c r="G132" s="45" t="s">
        <v>185</v>
      </c>
      <c r="H132" s="46" t="n">
        <v>33.8</v>
      </c>
      <c r="I132" s="47"/>
      <c r="J132" s="47" t="n">
        <v>1</v>
      </c>
      <c r="K132" s="47"/>
      <c r="L132" s="47" t="n">
        <f aca="false">ROUND(I132*K132, 2)</f>
        <v>0</v>
      </c>
    </row>
    <row r="133" customFormat="false" ht="28.5" hidden="false" customHeight="false" outlineLevel="3" collapsed="false">
      <c r="A133" s="41" t="s">
        <v>476</v>
      </c>
      <c r="B133" s="42"/>
      <c r="C133" s="42"/>
      <c r="D133" s="43"/>
      <c r="E133" s="44" t="s">
        <v>452</v>
      </c>
      <c r="F133" s="41" t="s">
        <v>477</v>
      </c>
      <c r="G133" s="45" t="s">
        <v>172</v>
      </c>
      <c r="H133" s="46" t="n">
        <v>423.6</v>
      </c>
      <c r="I133" s="47"/>
      <c r="J133" s="47" t="n">
        <v>1</v>
      </c>
      <c r="K133" s="47"/>
      <c r="L133" s="47" t="n">
        <f aca="false">ROUND(I133*K133, 2)</f>
        <v>0</v>
      </c>
    </row>
    <row r="134" customFormat="false" ht="28.5" hidden="false" customHeight="false" outlineLevel="3" collapsed="false">
      <c r="A134" s="41" t="s">
        <v>478</v>
      </c>
      <c r="B134" s="42"/>
      <c r="C134" s="42"/>
      <c r="D134" s="43"/>
      <c r="E134" s="44" t="s">
        <v>346</v>
      </c>
      <c r="F134" s="41" t="s">
        <v>479</v>
      </c>
      <c r="G134" s="45" t="s">
        <v>172</v>
      </c>
      <c r="H134" s="46" t="n">
        <v>423</v>
      </c>
      <c r="I134" s="47"/>
      <c r="J134" s="47" t="n">
        <v>1</v>
      </c>
      <c r="K134" s="47"/>
      <c r="L134" s="47" t="n">
        <f aca="false">ROUND(I134*K134, 2)</f>
        <v>0</v>
      </c>
    </row>
    <row r="135" customFormat="false" ht="19.5" hidden="false" customHeight="false" outlineLevel="3" collapsed="false">
      <c r="A135" s="41" t="s">
        <v>480</v>
      </c>
      <c r="B135" s="42"/>
      <c r="C135" s="42"/>
      <c r="D135" s="43"/>
      <c r="E135" s="44" t="s">
        <v>481</v>
      </c>
      <c r="F135" s="41" t="s">
        <v>482</v>
      </c>
      <c r="G135" s="45" t="s">
        <v>172</v>
      </c>
      <c r="H135" s="46" t="n">
        <v>423</v>
      </c>
      <c r="I135" s="47"/>
      <c r="J135" s="47" t="n">
        <v>1</v>
      </c>
      <c r="K135" s="47"/>
      <c r="L135" s="47" t="n">
        <f aca="false">ROUND(I135*K135, 2)</f>
        <v>0</v>
      </c>
    </row>
    <row r="136" customFormat="false" ht="12.8" hidden="false" customHeight="false" outlineLevel="3" collapsed="false">
      <c r="A136" s="41" t="s">
        <v>483</v>
      </c>
      <c r="B136" s="42"/>
      <c r="C136" s="42"/>
      <c r="D136" s="43"/>
      <c r="E136" s="44" t="s">
        <v>484</v>
      </c>
      <c r="F136" s="41" t="s">
        <v>485</v>
      </c>
      <c r="G136" s="45" t="s">
        <v>172</v>
      </c>
      <c r="H136" s="46" t="n">
        <v>423</v>
      </c>
      <c r="I136" s="47"/>
      <c r="J136" s="47" t="n">
        <v>1</v>
      </c>
      <c r="K136" s="47"/>
      <c r="L136" s="47" t="n">
        <f aca="false">ROUND(I136*K136, 2)</f>
        <v>0</v>
      </c>
    </row>
    <row r="137" customFormat="false" ht="19.5" hidden="false" customHeight="false" outlineLevel="3" collapsed="false">
      <c r="A137" s="41" t="s">
        <v>486</v>
      </c>
      <c r="B137" s="42"/>
      <c r="C137" s="42"/>
      <c r="D137" s="43"/>
      <c r="E137" s="44" t="s">
        <v>487</v>
      </c>
      <c r="F137" s="41" t="s">
        <v>488</v>
      </c>
      <c r="G137" s="45" t="s">
        <v>185</v>
      </c>
      <c r="H137" s="46" t="n">
        <v>25.38</v>
      </c>
      <c r="I137" s="47"/>
      <c r="J137" s="47" t="n">
        <v>1</v>
      </c>
      <c r="K137" s="47"/>
      <c r="L137" s="47" t="n">
        <f aca="false">ROUND(I137*K137, 2)</f>
        <v>0</v>
      </c>
    </row>
    <row r="138" customFormat="false" ht="22.5" hidden="false" customHeight="false" outlineLevel="2" collapsed="false">
      <c r="A138" s="36" t="s">
        <v>489</v>
      </c>
      <c r="B138" s="37"/>
      <c r="C138" s="37"/>
      <c r="D138" s="38" t="s">
        <v>490</v>
      </c>
      <c r="E138" s="36" t="s">
        <v>154</v>
      </c>
      <c r="F138" s="36" t="s">
        <v>129</v>
      </c>
      <c r="G138" s="37"/>
      <c r="H138" s="37"/>
      <c r="I138" s="37"/>
      <c r="J138" s="37"/>
      <c r="K138" s="37"/>
      <c r="L138" s="40" t="n">
        <f aca="false">SUM(L139:L139)</f>
        <v>0</v>
      </c>
    </row>
    <row r="139" customFormat="false" ht="82.5" hidden="false" customHeight="false" outlineLevel="3" collapsed="false">
      <c r="A139" s="41" t="s">
        <v>491</v>
      </c>
      <c r="B139" s="42"/>
      <c r="C139" s="42"/>
      <c r="D139" s="43"/>
      <c r="E139" s="44" t="s">
        <v>492</v>
      </c>
      <c r="F139" s="41" t="s">
        <v>493</v>
      </c>
      <c r="G139" s="45" t="s">
        <v>168</v>
      </c>
      <c r="H139" s="46" t="n">
        <v>87.847</v>
      </c>
      <c r="I139" s="47"/>
      <c r="J139" s="47" t="n">
        <v>1</v>
      </c>
      <c r="K139" s="47"/>
      <c r="L139" s="47" t="n">
        <f aca="false">ROUND(I139*K139, 2)</f>
        <v>0</v>
      </c>
    </row>
    <row r="140" customFormat="false" ht="12.8" hidden="false" customHeight="false" outlineLevel="2" collapsed="false">
      <c r="A140" s="36" t="s">
        <v>494</v>
      </c>
      <c r="B140" s="37"/>
      <c r="C140" s="37"/>
      <c r="D140" s="38"/>
      <c r="E140" s="36" t="s">
        <v>154</v>
      </c>
      <c r="F140" s="36" t="s">
        <v>132</v>
      </c>
      <c r="G140" s="37"/>
      <c r="H140" s="37"/>
      <c r="I140" s="37"/>
      <c r="J140" s="37"/>
      <c r="K140" s="37"/>
      <c r="L140" s="40" t="n">
        <f aca="false">SUM(L141:L155)</f>
        <v>0</v>
      </c>
    </row>
    <row r="141" customFormat="false" ht="28.5" hidden="false" customHeight="false" outlineLevel="3" collapsed="false">
      <c r="A141" s="41" t="s">
        <v>495</v>
      </c>
      <c r="B141" s="42"/>
      <c r="C141" s="42"/>
      <c r="D141" s="43"/>
      <c r="E141" s="45" t="s">
        <v>208</v>
      </c>
      <c r="F141" s="41" t="s">
        <v>496</v>
      </c>
      <c r="G141" s="45" t="s">
        <v>164</v>
      </c>
      <c r="H141" s="46" t="n">
        <v>35</v>
      </c>
      <c r="I141" s="47"/>
      <c r="J141" s="47" t="n">
        <v>1</v>
      </c>
      <c r="K141" s="47"/>
      <c r="L141" s="47" t="n">
        <f aca="false">ROUND(I141*K141, 2)</f>
        <v>0</v>
      </c>
    </row>
    <row r="142" customFormat="false" ht="46.5" hidden="false" customHeight="false" outlineLevel="3" collapsed="false">
      <c r="A142" s="41" t="s">
        <v>497</v>
      </c>
      <c r="B142" s="42"/>
      <c r="C142" s="42"/>
      <c r="D142" s="43"/>
      <c r="E142" s="44" t="s">
        <v>498</v>
      </c>
      <c r="F142" s="41" t="s">
        <v>499</v>
      </c>
      <c r="G142" s="45" t="s">
        <v>185</v>
      </c>
      <c r="H142" s="46" t="n">
        <v>8</v>
      </c>
      <c r="I142" s="47"/>
      <c r="J142" s="47" t="n">
        <v>1</v>
      </c>
      <c r="K142" s="47"/>
      <c r="L142" s="47" t="n">
        <f aca="false">ROUND(I142*K142, 2)</f>
        <v>0</v>
      </c>
    </row>
    <row r="143" customFormat="false" ht="19.5" hidden="false" customHeight="false" outlineLevel="3" collapsed="false">
      <c r="A143" s="41" t="s">
        <v>500</v>
      </c>
      <c r="B143" s="42"/>
      <c r="C143" s="42"/>
      <c r="D143" s="43"/>
      <c r="E143" s="44" t="s">
        <v>501</v>
      </c>
      <c r="F143" s="41" t="s">
        <v>502</v>
      </c>
      <c r="G143" s="45" t="s">
        <v>185</v>
      </c>
      <c r="H143" s="46" t="n">
        <v>8</v>
      </c>
      <c r="I143" s="47"/>
      <c r="J143" s="47" t="n">
        <v>1</v>
      </c>
      <c r="K143" s="47"/>
      <c r="L143" s="47" t="n">
        <f aca="false">ROUND(I143*K143, 2)</f>
        <v>0</v>
      </c>
    </row>
    <row r="144" customFormat="false" ht="19.5" hidden="false" customHeight="false" outlineLevel="3" collapsed="false">
      <c r="A144" s="41" t="s">
        <v>503</v>
      </c>
      <c r="B144" s="42"/>
      <c r="C144" s="42"/>
      <c r="D144" s="43"/>
      <c r="E144" s="44" t="s">
        <v>208</v>
      </c>
      <c r="F144" s="41" t="s">
        <v>504</v>
      </c>
      <c r="G144" s="45" t="s">
        <v>164</v>
      </c>
      <c r="H144" s="46" t="n">
        <v>26</v>
      </c>
      <c r="I144" s="47"/>
      <c r="J144" s="47" t="n">
        <v>1</v>
      </c>
      <c r="K144" s="47"/>
      <c r="L144" s="47" t="n">
        <f aca="false">ROUND(I144*K144, 2)</f>
        <v>0</v>
      </c>
    </row>
    <row r="145" customFormat="false" ht="19.5" hidden="false" customHeight="false" outlineLevel="3" collapsed="false">
      <c r="A145" s="41" t="s">
        <v>505</v>
      </c>
      <c r="B145" s="42"/>
      <c r="C145" s="42"/>
      <c r="D145" s="43"/>
      <c r="E145" s="44" t="s">
        <v>208</v>
      </c>
      <c r="F145" s="41" t="s">
        <v>506</v>
      </c>
      <c r="G145" s="45" t="s">
        <v>226</v>
      </c>
      <c r="H145" s="46" t="n">
        <v>1</v>
      </c>
      <c r="I145" s="47"/>
      <c r="J145" s="47" t="n">
        <v>1</v>
      </c>
      <c r="K145" s="47"/>
      <c r="L145" s="47" t="n">
        <f aca="false">ROUND(I145*K145, 2)</f>
        <v>0</v>
      </c>
    </row>
    <row r="146" customFormat="false" ht="19.5" hidden="false" customHeight="false" outlineLevel="3" collapsed="false">
      <c r="A146" s="41" t="s">
        <v>507</v>
      </c>
      <c r="B146" s="42"/>
      <c r="C146" s="42"/>
      <c r="D146" s="43"/>
      <c r="E146" s="44" t="s">
        <v>508</v>
      </c>
      <c r="F146" s="41" t="s">
        <v>509</v>
      </c>
      <c r="G146" s="45" t="s">
        <v>172</v>
      </c>
      <c r="H146" s="46" t="n">
        <v>15</v>
      </c>
      <c r="I146" s="47"/>
      <c r="J146" s="47" t="n">
        <v>1</v>
      </c>
      <c r="K146" s="47"/>
      <c r="L146" s="47" t="n">
        <f aca="false">ROUND(I146*K146, 2)</f>
        <v>0</v>
      </c>
    </row>
    <row r="147" customFormat="false" ht="19.5" hidden="false" customHeight="false" outlineLevel="3" collapsed="false">
      <c r="A147" s="41" t="s">
        <v>510</v>
      </c>
      <c r="B147" s="42"/>
      <c r="C147" s="42"/>
      <c r="D147" s="43"/>
      <c r="E147" s="44" t="s">
        <v>511</v>
      </c>
      <c r="F147" s="41" t="s">
        <v>512</v>
      </c>
      <c r="G147" s="45" t="s">
        <v>164</v>
      </c>
      <c r="H147" s="46" t="n">
        <v>15</v>
      </c>
      <c r="I147" s="47"/>
      <c r="J147" s="47" t="n">
        <v>1</v>
      </c>
      <c r="K147" s="47"/>
      <c r="L147" s="47" t="n">
        <f aca="false">ROUND(I147*K147, 2)</f>
        <v>0</v>
      </c>
    </row>
    <row r="148" customFormat="false" ht="19.5" hidden="false" customHeight="false" outlineLevel="3" collapsed="false">
      <c r="A148" s="41" t="s">
        <v>513</v>
      </c>
      <c r="B148" s="42"/>
      <c r="C148" s="42"/>
      <c r="D148" s="43"/>
      <c r="E148" s="44" t="s">
        <v>514</v>
      </c>
      <c r="F148" s="41" t="s">
        <v>515</v>
      </c>
      <c r="G148" s="45" t="s">
        <v>164</v>
      </c>
      <c r="H148" s="46" t="n">
        <v>15</v>
      </c>
      <c r="I148" s="47"/>
      <c r="J148" s="47" t="n">
        <v>1</v>
      </c>
      <c r="K148" s="47"/>
      <c r="L148" s="47" t="n">
        <f aca="false">ROUND(I148*K148, 2)</f>
        <v>0</v>
      </c>
    </row>
    <row r="149" customFormat="false" ht="12.8" hidden="false" customHeight="false" outlineLevel="3" collapsed="false">
      <c r="A149" s="41" t="s">
        <v>516</v>
      </c>
      <c r="B149" s="42"/>
      <c r="C149" s="42"/>
      <c r="D149" s="43"/>
      <c r="E149" s="44" t="s">
        <v>517</v>
      </c>
      <c r="F149" s="41" t="s">
        <v>518</v>
      </c>
      <c r="G149" s="45" t="s">
        <v>164</v>
      </c>
      <c r="H149" s="46" t="n">
        <v>15</v>
      </c>
      <c r="I149" s="47"/>
      <c r="J149" s="47" t="n">
        <v>1</v>
      </c>
      <c r="K149" s="47"/>
      <c r="L149" s="47" t="n">
        <f aca="false">ROUND(I149*K149, 2)</f>
        <v>0</v>
      </c>
    </row>
    <row r="150" customFormat="false" ht="19.5" hidden="false" customHeight="false" outlineLevel="3" collapsed="false">
      <c r="A150" s="41" t="s">
        <v>519</v>
      </c>
      <c r="B150" s="42"/>
      <c r="C150" s="42"/>
      <c r="D150" s="43"/>
      <c r="E150" s="44" t="s">
        <v>520</v>
      </c>
      <c r="F150" s="41" t="s">
        <v>521</v>
      </c>
      <c r="G150" s="45" t="s">
        <v>164</v>
      </c>
      <c r="H150" s="46" t="n">
        <v>20</v>
      </c>
      <c r="I150" s="47"/>
      <c r="J150" s="47" t="n">
        <v>1</v>
      </c>
      <c r="K150" s="47"/>
      <c r="L150" s="47" t="n">
        <f aca="false">ROUND(I150*K150, 2)</f>
        <v>0</v>
      </c>
    </row>
    <row r="151" customFormat="false" ht="19.5" hidden="false" customHeight="false" outlineLevel="3" collapsed="false">
      <c r="A151" s="41" t="s">
        <v>522</v>
      </c>
      <c r="B151" s="42"/>
      <c r="C151" s="42"/>
      <c r="D151" s="43"/>
      <c r="E151" s="44" t="s">
        <v>523</v>
      </c>
      <c r="F151" s="41" t="s">
        <v>524</v>
      </c>
      <c r="G151" s="45" t="s">
        <v>164</v>
      </c>
      <c r="H151" s="46" t="n">
        <v>15</v>
      </c>
      <c r="I151" s="47"/>
      <c r="J151" s="47" t="n">
        <v>1</v>
      </c>
      <c r="K151" s="47"/>
      <c r="L151" s="47" t="n">
        <f aca="false">ROUND(I151*K151, 2)</f>
        <v>0</v>
      </c>
    </row>
    <row r="152" customFormat="false" ht="19.5" hidden="false" customHeight="false" outlineLevel="3" collapsed="false">
      <c r="A152" s="41" t="s">
        <v>525</v>
      </c>
      <c r="B152" s="42"/>
      <c r="C152" s="42"/>
      <c r="D152" s="43"/>
      <c r="E152" s="44" t="s">
        <v>514</v>
      </c>
      <c r="F152" s="41" t="s">
        <v>526</v>
      </c>
      <c r="G152" s="45" t="s">
        <v>164</v>
      </c>
      <c r="H152" s="46" t="n">
        <v>15</v>
      </c>
      <c r="I152" s="47"/>
      <c r="J152" s="47" t="n">
        <v>1</v>
      </c>
      <c r="K152" s="47"/>
      <c r="L152" s="47" t="n">
        <f aca="false">ROUND(I152*K152, 2)</f>
        <v>0</v>
      </c>
    </row>
    <row r="153" customFormat="false" ht="16.5" hidden="false" customHeight="false" outlineLevel="3" collapsed="false">
      <c r="A153" s="41" t="s">
        <v>527</v>
      </c>
      <c r="B153" s="42"/>
      <c r="C153" s="42"/>
      <c r="D153" s="43"/>
      <c r="E153" s="44" t="s">
        <v>528</v>
      </c>
      <c r="F153" s="41" t="s">
        <v>529</v>
      </c>
      <c r="G153" s="45" t="s">
        <v>164</v>
      </c>
      <c r="H153" s="46" t="n">
        <v>15</v>
      </c>
      <c r="I153" s="47"/>
      <c r="J153" s="47" t="n">
        <v>1</v>
      </c>
      <c r="K153" s="47"/>
      <c r="L153" s="47" t="n">
        <f aca="false">ROUND(I153*K153, 2)</f>
        <v>0</v>
      </c>
    </row>
    <row r="154" customFormat="false" ht="19.5" hidden="false" customHeight="false" outlineLevel="3" collapsed="false">
      <c r="A154" s="41" t="s">
        <v>530</v>
      </c>
      <c r="B154" s="42"/>
      <c r="C154" s="42"/>
      <c r="D154" s="43"/>
      <c r="E154" s="44" t="s">
        <v>531</v>
      </c>
      <c r="F154" s="41" t="s">
        <v>532</v>
      </c>
      <c r="G154" s="45" t="s">
        <v>172</v>
      </c>
      <c r="H154" s="46" t="n">
        <v>15</v>
      </c>
      <c r="I154" s="47"/>
      <c r="J154" s="47" t="n">
        <v>1</v>
      </c>
      <c r="K154" s="47"/>
      <c r="L154" s="47" t="n">
        <f aca="false">ROUND(I154*K154, 2)</f>
        <v>0</v>
      </c>
    </row>
    <row r="155" customFormat="false" ht="16.5" hidden="false" customHeight="false" outlineLevel="3" collapsed="false">
      <c r="A155" s="41" t="s">
        <v>533</v>
      </c>
      <c r="B155" s="42"/>
      <c r="C155" s="42"/>
      <c r="D155" s="43"/>
      <c r="E155" s="44" t="s">
        <v>208</v>
      </c>
      <c r="F155" s="41" t="s">
        <v>534</v>
      </c>
      <c r="G155" s="45" t="s">
        <v>226</v>
      </c>
      <c r="H155" s="46" t="n">
        <v>1</v>
      </c>
      <c r="I155" s="47"/>
      <c r="J155" s="47" t="n">
        <v>1</v>
      </c>
      <c r="K155" s="47"/>
      <c r="L155" s="47" t="n">
        <f aca="false">ROUND(I155*K155, 2)</f>
        <v>0</v>
      </c>
    </row>
    <row r="156" customFormat="false" ht="22.5" hidden="false" customHeight="false" outlineLevel="2" collapsed="false">
      <c r="A156" s="36" t="s">
        <v>535</v>
      </c>
      <c r="B156" s="37"/>
      <c r="C156" s="37"/>
      <c r="D156" s="38"/>
      <c r="E156" s="36" t="s">
        <v>154</v>
      </c>
      <c r="F156" s="36" t="s">
        <v>135</v>
      </c>
      <c r="G156" s="37"/>
      <c r="H156" s="37"/>
      <c r="I156" s="37"/>
      <c r="J156" s="37"/>
      <c r="K156" s="37"/>
      <c r="L156" s="40" t="n">
        <f aca="false">SUM(L157:L172)</f>
        <v>0</v>
      </c>
    </row>
    <row r="157" customFormat="false" ht="28.5" hidden="false" customHeight="false" outlineLevel="3" collapsed="false">
      <c r="A157" s="41" t="s">
        <v>536</v>
      </c>
      <c r="B157" s="42"/>
      <c r="C157" s="42"/>
      <c r="D157" s="43"/>
      <c r="E157" s="44" t="s">
        <v>208</v>
      </c>
      <c r="F157" s="41" t="s">
        <v>537</v>
      </c>
      <c r="G157" s="45" t="s">
        <v>164</v>
      </c>
      <c r="H157" s="46" t="n">
        <v>40</v>
      </c>
      <c r="I157" s="47"/>
      <c r="J157" s="47" t="n">
        <v>1</v>
      </c>
      <c r="K157" s="47"/>
      <c r="L157" s="47" t="n">
        <f aca="false">ROUND(I157*K157, 2)</f>
        <v>0</v>
      </c>
    </row>
    <row r="158" customFormat="false" ht="19.5" hidden="false" customHeight="false" outlineLevel="3" collapsed="false">
      <c r="A158" s="41" t="s">
        <v>538</v>
      </c>
      <c r="B158" s="42"/>
      <c r="C158" s="42"/>
      <c r="D158" s="43"/>
      <c r="E158" s="44" t="s">
        <v>539</v>
      </c>
      <c r="F158" s="41" t="s">
        <v>540</v>
      </c>
      <c r="G158" s="45" t="s">
        <v>185</v>
      </c>
      <c r="H158" s="46" t="n">
        <v>9.28</v>
      </c>
      <c r="I158" s="47"/>
      <c r="J158" s="47" t="n">
        <v>1</v>
      </c>
      <c r="K158" s="47"/>
      <c r="L158" s="47" t="n">
        <f aca="false">ROUND(I158*K158, 2)</f>
        <v>0</v>
      </c>
    </row>
    <row r="159" customFormat="false" ht="37.5" hidden="false" customHeight="false" outlineLevel="3" collapsed="false">
      <c r="A159" s="41" t="s">
        <v>541</v>
      </c>
      <c r="B159" s="42"/>
      <c r="C159" s="42"/>
      <c r="D159" s="43"/>
      <c r="E159" s="44" t="s">
        <v>455</v>
      </c>
      <c r="F159" s="41" t="s">
        <v>542</v>
      </c>
      <c r="G159" s="45" t="s">
        <v>185</v>
      </c>
      <c r="H159" s="46" t="n">
        <v>9.28</v>
      </c>
      <c r="I159" s="47"/>
      <c r="J159" s="47" t="n">
        <v>1</v>
      </c>
      <c r="K159" s="47"/>
      <c r="L159" s="47" t="n">
        <f aca="false">ROUND(I159*K159, 2)</f>
        <v>0</v>
      </c>
    </row>
    <row r="160" customFormat="false" ht="37.5" hidden="false" customHeight="false" outlineLevel="3" collapsed="false">
      <c r="A160" s="41" t="s">
        <v>543</v>
      </c>
      <c r="B160" s="42"/>
      <c r="C160" s="42"/>
      <c r="D160" s="43"/>
      <c r="E160" s="44" t="s">
        <v>498</v>
      </c>
      <c r="F160" s="41" t="s">
        <v>544</v>
      </c>
      <c r="G160" s="45" t="s">
        <v>185</v>
      </c>
      <c r="H160" s="46" t="n">
        <v>11.6</v>
      </c>
      <c r="I160" s="47"/>
      <c r="J160" s="47" t="n">
        <v>1</v>
      </c>
      <c r="K160" s="47"/>
      <c r="L160" s="47" t="n">
        <f aca="false">ROUND(I160*K160, 2)</f>
        <v>0</v>
      </c>
    </row>
    <row r="161" customFormat="false" ht="28.5" hidden="false" customHeight="false" outlineLevel="3" collapsed="false">
      <c r="A161" s="41" t="s">
        <v>545</v>
      </c>
      <c r="B161" s="42"/>
      <c r="C161" s="42"/>
      <c r="D161" s="43"/>
      <c r="E161" s="44" t="s">
        <v>546</v>
      </c>
      <c r="F161" s="41" t="s">
        <v>547</v>
      </c>
      <c r="G161" s="45" t="s">
        <v>164</v>
      </c>
      <c r="H161" s="46" t="n">
        <v>29</v>
      </c>
      <c r="I161" s="47"/>
      <c r="J161" s="47" t="n">
        <v>1</v>
      </c>
      <c r="K161" s="47"/>
      <c r="L161" s="47" t="n">
        <f aca="false">ROUND(I161*K161, 2)</f>
        <v>0</v>
      </c>
    </row>
    <row r="162" customFormat="false" ht="28.5" hidden="false" customHeight="false" outlineLevel="3" collapsed="false">
      <c r="A162" s="41" t="s">
        <v>548</v>
      </c>
      <c r="B162" s="42"/>
      <c r="C162" s="42"/>
      <c r="D162" s="43"/>
      <c r="E162" s="44" t="s">
        <v>549</v>
      </c>
      <c r="F162" s="41" t="s">
        <v>550</v>
      </c>
      <c r="G162" s="45" t="s">
        <v>164</v>
      </c>
      <c r="H162" s="46" t="n">
        <v>29</v>
      </c>
      <c r="I162" s="47"/>
      <c r="J162" s="47" t="n">
        <v>1</v>
      </c>
      <c r="K162" s="47"/>
      <c r="L162" s="47" t="n">
        <f aca="false">ROUND(I162*K162, 2)</f>
        <v>0</v>
      </c>
    </row>
    <row r="163" customFormat="false" ht="37.5" hidden="false" customHeight="false" outlineLevel="3" collapsed="false">
      <c r="A163" s="41" t="s">
        <v>551</v>
      </c>
      <c r="B163" s="42"/>
      <c r="C163" s="42"/>
      <c r="D163" s="43"/>
      <c r="E163" s="44" t="s">
        <v>208</v>
      </c>
      <c r="F163" s="41" t="s">
        <v>552</v>
      </c>
      <c r="G163" s="45" t="s">
        <v>226</v>
      </c>
      <c r="H163" s="46" t="n">
        <v>1</v>
      </c>
      <c r="I163" s="47"/>
      <c r="J163" s="47" t="n">
        <v>1</v>
      </c>
      <c r="K163" s="47"/>
      <c r="L163" s="47" t="n">
        <f aca="false">ROUND(I163*K163, 2)</f>
        <v>0</v>
      </c>
    </row>
    <row r="164" customFormat="false" ht="37.5" hidden="false" customHeight="false" outlineLevel="3" collapsed="false">
      <c r="A164" s="41" t="s">
        <v>553</v>
      </c>
      <c r="B164" s="42"/>
      <c r="C164" s="42"/>
      <c r="D164" s="43"/>
      <c r="E164" s="44" t="s">
        <v>208</v>
      </c>
      <c r="F164" s="41" t="s">
        <v>554</v>
      </c>
      <c r="G164" s="45" t="s">
        <v>226</v>
      </c>
      <c r="H164" s="46" t="n">
        <v>1</v>
      </c>
      <c r="I164" s="47"/>
      <c r="J164" s="47" t="n">
        <v>1</v>
      </c>
      <c r="K164" s="47"/>
      <c r="L164" s="47" t="n">
        <f aca="false">ROUND(I164*K164, 2)</f>
        <v>0</v>
      </c>
    </row>
    <row r="165" customFormat="false" ht="19.5" hidden="false" customHeight="false" outlineLevel="3" collapsed="false">
      <c r="A165" s="41" t="s">
        <v>555</v>
      </c>
      <c r="B165" s="42"/>
      <c r="C165" s="42"/>
      <c r="D165" s="43"/>
      <c r="E165" s="44" t="s">
        <v>511</v>
      </c>
      <c r="F165" s="41" t="s">
        <v>556</v>
      </c>
      <c r="G165" s="45" t="s">
        <v>164</v>
      </c>
      <c r="H165" s="46" t="n">
        <v>20</v>
      </c>
      <c r="I165" s="47"/>
      <c r="J165" s="47" t="n">
        <v>1</v>
      </c>
      <c r="K165" s="47"/>
      <c r="L165" s="47" t="n">
        <f aca="false">ROUND(I165*K165, 2)</f>
        <v>0</v>
      </c>
    </row>
    <row r="166" customFormat="false" ht="19.5" hidden="false" customHeight="false" outlineLevel="3" collapsed="false">
      <c r="A166" s="41" t="s">
        <v>557</v>
      </c>
      <c r="B166" s="42"/>
      <c r="C166" s="42"/>
      <c r="D166" s="43"/>
      <c r="E166" s="44" t="s">
        <v>514</v>
      </c>
      <c r="F166" s="41" t="s">
        <v>515</v>
      </c>
      <c r="G166" s="45" t="s">
        <v>164</v>
      </c>
      <c r="H166" s="46" t="n">
        <v>20</v>
      </c>
      <c r="I166" s="47"/>
      <c r="J166" s="47" t="n">
        <v>1</v>
      </c>
      <c r="K166" s="47"/>
      <c r="L166" s="47" t="n">
        <f aca="false">ROUND(I166*K166, 2)</f>
        <v>0</v>
      </c>
    </row>
    <row r="167" customFormat="false" ht="12.8" hidden="false" customHeight="false" outlineLevel="3" collapsed="false">
      <c r="A167" s="41" t="s">
        <v>558</v>
      </c>
      <c r="B167" s="42"/>
      <c r="C167" s="42"/>
      <c r="D167" s="43"/>
      <c r="E167" s="44" t="s">
        <v>517</v>
      </c>
      <c r="F167" s="41" t="s">
        <v>518</v>
      </c>
      <c r="G167" s="45" t="s">
        <v>164</v>
      </c>
      <c r="H167" s="46" t="n">
        <v>20</v>
      </c>
      <c r="I167" s="47"/>
      <c r="J167" s="47" t="n">
        <v>1</v>
      </c>
      <c r="K167" s="47"/>
      <c r="L167" s="47" t="n">
        <f aca="false">ROUND(I167*K167, 2)</f>
        <v>0</v>
      </c>
    </row>
    <row r="168" customFormat="false" ht="19.5" hidden="false" customHeight="false" outlineLevel="3" collapsed="false">
      <c r="A168" s="41" t="s">
        <v>559</v>
      </c>
      <c r="B168" s="42"/>
      <c r="C168" s="42"/>
      <c r="D168" s="43"/>
      <c r="E168" s="44" t="s">
        <v>520</v>
      </c>
      <c r="F168" s="41" t="s">
        <v>521</v>
      </c>
      <c r="G168" s="45" t="s">
        <v>164</v>
      </c>
      <c r="H168" s="46" t="n">
        <v>25</v>
      </c>
      <c r="I168" s="47"/>
      <c r="J168" s="47" t="n">
        <v>1</v>
      </c>
      <c r="K168" s="47"/>
      <c r="L168" s="47" t="n">
        <f aca="false">ROUND(I168*K168, 2)</f>
        <v>0</v>
      </c>
    </row>
    <row r="169" customFormat="false" ht="19.5" hidden="false" customHeight="false" outlineLevel="3" collapsed="false">
      <c r="A169" s="41" t="s">
        <v>560</v>
      </c>
      <c r="B169" s="42"/>
      <c r="C169" s="42"/>
      <c r="D169" s="43"/>
      <c r="E169" s="44" t="s">
        <v>523</v>
      </c>
      <c r="F169" s="41" t="s">
        <v>524</v>
      </c>
      <c r="G169" s="45" t="s">
        <v>164</v>
      </c>
      <c r="H169" s="46" t="n">
        <v>20</v>
      </c>
      <c r="I169" s="47"/>
      <c r="J169" s="47" t="n">
        <v>1</v>
      </c>
      <c r="K169" s="47"/>
      <c r="L169" s="47" t="n">
        <f aca="false">ROUND(I169*K169, 2)</f>
        <v>0</v>
      </c>
    </row>
    <row r="170" customFormat="false" ht="19.5" hidden="false" customHeight="false" outlineLevel="3" collapsed="false">
      <c r="A170" s="41" t="s">
        <v>561</v>
      </c>
      <c r="B170" s="42"/>
      <c r="C170" s="42"/>
      <c r="D170" s="43"/>
      <c r="E170" s="44" t="s">
        <v>514</v>
      </c>
      <c r="F170" s="41" t="s">
        <v>526</v>
      </c>
      <c r="G170" s="45" t="s">
        <v>164</v>
      </c>
      <c r="H170" s="46" t="n">
        <v>20</v>
      </c>
      <c r="I170" s="47"/>
      <c r="J170" s="47" t="n">
        <v>1</v>
      </c>
      <c r="K170" s="47"/>
      <c r="L170" s="47" t="n">
        <f aca="false">ROUND(I170*K170, 2)</f>
        <v>0</v>
      </c>
    </row>
    <row r="171" customFormat="false" ht="16.5" hidden="false" customHeight="false" outlineLevel="3" collapsed="false">
      <c r="A171" s="41" t="s">
        <v>562</v>
      </c>
      <c r="B171" s="42"/>
      <c r="C171" s="42"/>
      <c r="D171" s="43"/>
      <c r="E171" s="44" t="s">
        <v>528</v>
      </c>
      <c r="F171" s="41" t="s">
        <v>563</v>
      </c>
      <c r="G171" s="45" t="s">
        <v>164</v>
      </c>
      <c r="H171" s="46" t="n">
        <v>20</v>
      </c>
      <c r="I171" s="47"/>
      <c r="J171" s="47" t="n">
        <v>1</v>
      </c>
      <c r="K171" s="47"/>
      <c r="L171" s="47" t="n">
        <f aca="false">ROUND(I171*K171, 2)</f>
        <v>0</v>
      </c>
    </row>
    <row r="172" customFormat="false" ht="16.5" hidden="false" customHeight="false" outlineLevel="3" collapsed="false">
      <c r="A172" s="41" t="s">
        <v>564</v>
      </c>
      <c r="B172" s="42"/>
      <c r="C172" s="42"/>
      <c r="D172" s="43"/>
      <c r="E172" s="44" t="s">
        <v>208</v>
      </c>
      <c r="F172" s="41" t="s">
        <v>534</v>
      </c>
      <c r="G172" s="45" t="s">
        <v>226</v>
      </c>
      <c r="H172" s="46" t="n">
        <v>1</v>
      </c>
      <c r="I172" s="47"/>
      <c r="J172" s="47" t="n">
        <v>1</v>
      </c>
      <c r="K172" s="47"/>
      <c r="L172" s="47" t="n">
        <f aca="false">ROUND(I172*K172, 2)</f>
        <v>0</v>
      </c>
    </row>
    <row r="173" customFormat="false" ht="12.8" hidden="false" customHeight="false" outlineLevel="2" collapsed="false">
      <c r="A173" s="36" t="s">
        <v>565</v>
      </c>
      <c r="B173" s="37"/>
      <c r="C173" s="37"/>
      <c r="D173" s="38"/>
      <c r="E173" s="57" t="s">
        <v>154</v>
      </c>
      <c r="F173" s="36" t="s">
        <v>138</v>
      </c>
      <c r="G173" s="37"/>
      <c r="H173" s="37"/>
      <c r="I173" s="37"/>
      <c r="J173" s="37"/>
      <c r="K173" s="37"/>
      <c r="L173" s="40" t="n">
        <f aca="false">SUM(L174:L180)</f>
        <v>0</v>
      </c>
    </row>
    <row r="174" customFormat="false" ht="19.5" hidden="false" customHeight="false" outlineLevel="3" collapsed="false">
      <c r="A174" s="41" t="s">
        <v>566</v>
      </c>
      <c r="B174" s="42"/>
      <c r="C174" s="42"/>
      <c r="D174" s="43"/>
      <c r="E174" s="44" t="s">
        <v>208</v>
      </c>
      <c r="F174" s="41" t="s">
        <v>567</v>
      </c>
      <c r="G174" s="45" t="s">
        <v>164</v>
      </c>
      <c r="H174" s="46" t="n">
        <v>20</v>
      </c>
      <c r="I174" s="47"/>
      <c r="J174" s="47" t="n">
        <v>1</v>
      </c>
      <c r="K174" s="47"/>
      <c r="L174" s="47" t="n">
        <f aca="false">ROUND(I174*K174, 2)</f>
        <v>0</v>
      </c>
    </row>
    <row r="175" customFormat="false" ht="19.5" hidden="false" customHeight="false" outlineLevel="3" collapsed="false">
      <c r="A175" s="41" t="s">
        <v>568</v>
      </c>
      <c r="B175" s="42"/>
      <c r="C175" s="42"/>
      <c r="D175" s="43"/>
      <c r="E175" s="44" t="s">
        <v>539</v>
      </c>
      <c r="F175" s="41" t="s">
        <v>540</v>
      </c>
      <c r="G175" s="45" t="s">
        <v>185</v>
      </c>
      <c r="H175" s="46" t="n">
        <v>10.24</v>
      </c>
      <c r="I175" s="47"/>
      <c r="J175" s="47" t="n">
        <v>1</v>
      </c>
      <c r="K175" s="47"/>
      <c r="L175" s="47" t="n">
        <f aca="false">ROUND(I175*K175, 2)</f>
        <v>0</v>
      </c>
    </row>
    <row r="176" customFormat="false" ht="37.5" hidden="false" customHeight="false" outlineLevel="3" collapsed="false">
      <c r="A176" s="41" t="s">
        <v>569</v>
      </c>
      <c r="B176" s="42"/>
      <c r="C176" s="42"/>
      <c r="D176" s="43"/>
      <c r="E176" s="44" t="s">
        <v>455</v>
      </c>
      <c r="F176" s="41" t="s">
        <v>542</v>
      </c>
      <c r="G176" s="45" t="s">
        <v>185</v>
      </c>
      <c r="H176" s="46" t="n">
        <v>10.24</v>
      </c>
      <c r="I176" s="47"/>
      <c r="J176" s="47" t="n">
        <v>1</v>
      </c>
      <c r="K176" s="47"/>
      <c r="L176" s="47" t="n">
        <f aca="false">ROUND(I176*K176, 2)</f>
        <v>0</v>
      </c>
    </row>
    <row r="177" customFormat="false" ht="37.5" hidden="false" customHeight="false" outlineLevel="3" collapsed="false">
      <c r="A177" s="41" t="s">
        <v>570</v>
      </c>
      <c r="B177" s="42"/>
      <c r="C177" s="42"/>
      <c r="D177" s="43"/>
      <c r="E177" s="44" t="s">
        <v>498</v>
      </c>
      <c r="F177" s="41" t="s">
        <v>544</v>
      </c>
      <c r="G177" s="45" t="s">
        <v>185</v>
      </c>
      <c r="H177" s="46" t="n">
        <v>10.24</v>
      </c>
      <c r="I177" s="47"/>
      <c r="J177" s="47" t="n">
        <v>1</v>
      </c>
      <c r="K177" s="47"/>
      <c r="L177" s="47" t="n">
        <f aca="false">ROUND(I177*K177, 2)</f>
        <v>0</v>
      </c>
    </row>
    <row r="178" customFormat="false" ht="28.5" hidden="false" customHeight="false" outlineLevel="3" collapsed="false">
      <c r="A178" s="41" t="s">
        <v>571</v>
      </c>
      <c r="B178" s="42"/>
      <c r="C178" s="42"/>
      <c r="D178" s="43"/>
      <c r="E178" s="44" t="s">
        <v>546</v>
      </c>
      <c r="F178" s="41" t="s">
        <v>572</v>
      </c>
      <c r="G178" s="45" t="s">
        <v>164</v>
      </c>
      <c r="H178" s="46" t="n">
        <v>16</v>
      </c>
      <c r="I178" s="47"/>
      <c r="J178" s="47" t="n">
        <v>1</v>
      </c>
      <c r="K178" s="47"/>
      <c r="L178" s="47" t="n">
        <f aca="false">ROUND(I178*K178, 2)</f>
        <v>0</v>
      </c>
    </row>
    <row r="179" customFormat="false" ht="28.5" hidden="false" customHeight="false" outlineLevel="3" collapsed="false">
      <c r="A179" s="41" t="s">
        <v>573</v>
      </c>
      <c r="B179" s="42"/>
      <c r="C179" s="42"/>
      <c r="D179" s="43"/>
      <c r="E179" s="44" t="s">
        <v>549</v>
      </c>
      <c r="F179" s="41" t="s">
        <v>550</v>
      </c>
      <c r="G179" s="45" t="s">
        <v>164</v>
      </c>
      <c r="H179" s="46" t="n">
        <v>16</v>
      </c>
      <c r="I179" s="47"/>
      <c r="J179" s="47" t="n">
        <v>1</v>
      </c>
      <c r="K179" s="47"/>
      <c r="L179" s="47" t="n">
        <f aca="false">ROUND(I179*K179, 2)</f>
        <v>0</v>
      </c>
    </row>
    <row r="180" customFormat="false" ht="37.5" hidden="false" customHeight="false" outlineLevel="3" collapsed="false">
      <c r="A180" s="41" t="s">
        <v>574</v>
      </c>
      <c r="B180" s="42"/>
      <c r="C180" s="42"/>
      <c r="D180" s="43"/>
      <c r="E180" s="44" t="s">
        <v>208</v>
      </c>
      <c r="F180" s="41" t="s">
        <v>575</v>
      </c>
      <c r="G180" s="45" t="s">
        <v>226</v>
      </c>
      <c r="H180" s="46" t="n">
        <v>1</v>
      </c>
      <c r="I180" s="47"/>
      <c r="J180" s="47" t="n">
        <v>1</v>
      </c>
      <c r="K180" s="47"/>
      <c r="L180" s="47" t="n">
        <f aca="false">ROUND(I180*K180, 2)</f>
        <v>0</v>
      </c>
    </row>
  </sheetData>
  <mergeCells count="5">
    <mergeCell ref="A1:L1"/>
    <mergeCell ref="A2:B2"/>
    <mergeCell ref="C2:L2"/>
    <mergeCell ref="A3:B3"/>
    <mergeCell ref="C3:L3"/>
  </mergeCells>
  <printOptions headings="false" gridLines="false" gridLinesSet="true" horizontalCentered="false" verticalCentered="false"/>
  <pageMargins left="0.39375" right="0.3937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2020-05-22T07:21:29Z</dcterms:created>
  <dc:creator/>
  <dc:description/>
  <dc:language>pl-PL</dc:language>
  <cp:lastModifiedBy/>
  <cp:lastPrinted>2020-05-22T08:14:56Z</cp:lastPrinted>
  <dcterms:modified xsi:type="dcterms:W3CDTF">2020-05-22T08:59:26Z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</vt:lpwstr>
  </property>
</Properties>
</file>